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240" yWindow="120" windowWidth="19320" windowHeight="11640" tabRatio="591"/>
  </bookViews>
  <sheets>
    <sheet name="Page titre" sheetId="7" r:id="rId1"/>
    <sheet name="Directives" sheetId="9" r:id="rId2"/>
    <sheet name="Feuille de travail - évaluateur" sheetId="1" r:id="rId3"/>
    <sheet name="Résultats à risque élevé" sheetId="11" r:id="rId4"/>
    <sheet name="Secteurs posant problème" sheetId="5" r:id="rId5"/>
    <sheet name="Ranking of Risk Scoring" sheetId="10" state="hidden" r:id="rId6"/>
    <sheet name="Risk" sheetId="3" state="hidden" r:id="rId7"/>
    <sheet name="Feuil1" sheetId="12" state="hidden" r:id="rId8"/>
    <sheet name="Feuil2" sheetId="13" state="hidden" r:id="rId9"/>
  </sheets>
  <definedNames>
    <definedName name="_Toc223153538" localSheetId="2">'Feuille de travail - évaluateur'!$A$195</definedName>
    <definedName name="_Toc223758418" localSheetId="2">'Feuille de travail - évaluateur'!#REF!</definedName>
    <definedName name="_Toc224102840" localSheetId="2">'Feuille de travail - évaluateur'!#REF!</definedName>
    <definedName name="_Toc224211575" localSheetId="2">'Feuille de travail - évaluateur'!$A$240</definedName>
    <definedName name="_xlnm.Print_Area" localSheetId="2">'Feuille de travail - évaluateur'!$A:$G</definedName>
    <definedName name="_xlnm.Print_Titles" localSheetId="2">'Feuille de travail - évaluateur'!$1:$1</definedName>
    <definedName name="_xlnm.Print_Titles" localSheetId="3">'Résultats à risque élevé'!$5:$5</definedName>
    <definedName name="_xlnm.Print_Titles" localSheetId="4">'Secteurs posant problème'!$4:$5</definedName>
  </definedNames>
  <calcPr calcId="145621"/>
  <pivotCaches>
    <pivotCache cacheId="29" r:id="rId10"/>
  </pivotCaches>
</workbook>
</file>

<file path=xl/calcChain.xml><?xml version="1.0" encoding="utf-8"?>
<calcChain xmlns="http://schemas.openxmlformats.org/spreadsheetml/2006/main">
  <c r="D376" i="10" l="1"/>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I8" i="5" s="1"/>
  <c r="D19" i="10"/>
  <c r="D18" i="10"/>
  <c r="D17" i="10"/>
  <c r="D16" i="10"/>
  <c r="D15" i="10"/>
  <c r="D14" i="10"/>
  <c r="D13" i="10"/>
  <c r="D12" i="10"/>
  <c r="D11" i="10"/>
  <c r="D10" i="10"/>
  <c r="D9" i="10"/>
  <c r="D8" i="10"/>
  <c r="D7" i="10"/>
  <c r="D6" i="10"/>
  <c r="D5" i="10"/>
  <c r="D4"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J28" i="5" s="1"/>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J21" i="5" s="1"/>
  <c r="E92" i="10"/>
  <c r="E91" i="10"/>
  <c r="E90" i="10"/>
  <c r="E89" i="10"/>
  <c r="E88" i="10"/>
  <c r="E87" i="10"/>
  <c r="E86" i="10"/>
  <c r="E85" i="10"/>
  <c r="E84" i="10"/>
  <c r="E83" i="10"/>
  <c r="E82" i="10"/>
  <c r="E81" i="10"/>
  <c r="E80" i="10"/>
  <c r="E79" i="10"/>
  <c r="E78" i="10"/>
  <c r="E77" i="10"/>
  <c r="E76" i="10"/>
  <c r="E75" i="10"/>
  <c r="E74" i="10"/>
  <c r="E73" i="10"/>
  <c r="E72" i="10"/>
  <c r="E71" i="10"/>
  <c r="E70" i="10"/>
  <c r="E69" i="10"/>
  <c r="J14" i="5" s="1"/>
  <c r="E68" i="10"/>
  <c r="E67" i="10"/>
  <c r="E66" i="10"/>
  <c r="E65" i="10"/>
  <c r="E64" i="10"/>
  <c r="E63" i="10"/>
  <c r="E62" i="10"/>
  <c r="E61" i="10"/>
  <c r="E60" i="10"/>
  <c r="E59" i="10"/>
  <c r="J12" i="5" s="1"/>
  <c r="E58" i="10"/>
  <c r="E57" i="10"/>
  <c r="E56" i="10"/>
  <c r="E55" i="10"/>
  <c r="E54" i="10"/>
  <c r="E53" i="10"/>
  <c r="J9" i="5" s="1"/>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J8" i="5" s="1"/>
  <c r="E18" i="10"/>
  <c r="E17" i="10"/>
  <c r="E16" i="10"/>
  <c r="E15" i="10"/>
  <c r="E14" i="10"/>
  <c r="E13" i="10"/>
  <c r="E12" i="10"/>
  <c r="E11" i="10"/>
  <c r="E10" i="10"/>
  <c r="E9" i="10"/>
  <c r="E8" i="10"/>
  <c r="E7" i="10"/>
  <c r="E6" i="10"/>
  <c r="E5" i="10"/>
  <c r="E4" i="10"/>
  <c r="C376" i="10"/>
  <c r="C375" i="10"/>
  <c r="C374" i="10"/>
  <c r="C373" i="10"/>
  <c r="C372" i="10"/>
  <c r="C371" i="10"/>
  <c r="C370" i="10"/>
  <c r="C369" i="10"/>
  <c r="H70" i="5" s="1"/>
  <c r="C368" i="10"/>
  <c r="C367" i="10"/>
  <c r="C366" i="10"/>
  <c r="C365" i="10"/>
  <c r="C364" i="10"/>
  <c r="C363" i="10"/>
  <c r="C362" i="10"/>
  <c r="C361" i="10"/>
  <c r="C360" i="10"/>
  <c r="C359" i="10"/>
  <c r="C358" i="10"/>
  <c r="C357" i="10"/>
  <c r="C356" i="10"/>
  <c r="C355" i="10"/>
  <c r="C354" i="10"/>
  <c r="C353" i="10"/>
  <c r="H66" i="5" s="1"/>
  <c r="C352" i="10"/>
  <c r="C351" i="10"/>
  <c r="C350" i="10"/>
  <c r="C349" i="10"/>
  <c r="H65" i="5" s="1"/>
  <c r="C348" i="10"/>
  <c r="C347" i="10"/>
  <c r="C346" i="10"/>
  <c r="C345" i="10"/>
  <c r="C344" i="10"/>
  <c r="C343" i="10"/>
  <c r="C342" i="10"/>
  <c r="C341" i="10"/>
  <c r="H64" i="5" s="1"/>
  <c r="C340" i="10"/>
  <c r="C339" i="10"/>
  <c r="C338" i="10"/>
  <c r="C337" i="10"/>
  <c r="C336" i="10"/>
  <c r="C335" i="10"/>
  <c r="C334" i="10"/>
  <c r="C333" i="10"/>
  <c r="C332" i="10"/>
  <c r="C331" i="10"/>
  <c r="C330" i="10"/>
  <c r="C329" i="10"/>
  <c r="H61" i="5" s="1"/>
  <c r="C328" i="10"/>
  <c r="C327" i="10"/>
  <c r="C326" i="10"/>
  <c r="C325" i="10"/>
  <c r="C324" i="10"/>
  <c r="C323" i="10"/>
  <c r="C322" i="10"/>
  <c r="C321" i="10"/>
  <c r="C320" i="10"/>
  <c r="C319" i="10"/>
  <c r="C318" i="10"/>
  <c r="C317" i="10"/>
  <c r="C316" i="10"/>
  <c r="C315" i="10"/>
  <c r="C314" i="10"/>
  <c r="C313" i="10"/>
  <c r="H60" i="5" s="1"/>
  <c r="C312" i="10"/>
  <c r="C311" i="10"/>
  <c r="C310" i="10"/>
  <c r="C309" i="10"/>
  <c r="C308" i="10"/>
  <c r="C307" i="10"/>
  <c r="C306" i="10"/>
  <c r="C305" i="10"/>
  <c r="C304" i="10"/>
  <c r="C303" i="10"/>
  <c r="C302" i="10"/>
  <c r="C301" i="10"/>
  <c r="C300" i="10"/>
  <c r="C299" i="10"/>
  <c r="C298" i="10"/>
  <c r="C297" i="10"/>
  <c r="C296" i="10"/>
  <c r="C295" i="10"/>
  <c r="C294" i="10"/>
  <c r="C293" i="10"/>
  <c r="H56" i="5" s="1"/>
  <c r="C292" i="10"/>
  <c r="C291" i="10"/>
  <c r="C290" i="10"/>
  <c r="C289" i="10"/>
  <c r="H55" i="5" s="1"/>
  <c r="C288" i="10"/>
  <c r="C287" i="10"/>
  <c r="C286" i="10"/>
  <c r="C285" i="10"/>
  <c r="C284" i="10"/>
  <c r="C283" i="10"/>
  <c r="C282" i="10"/>
  <c r="C281" i="10"/>
  <c r="C280" i="10"/>
  <c r="C279" i="10"/>
  <c r="C278" i="10"/>
  <c r="C277" i="10"/>
  <c r="C276" i="10"/>
  <c r="C275" i="10"/>
  <c r="C274" i="10"/>
  <c r="C273" i="10"/>
  <c r="C272" i="10"/>
  <c r="C271" i="10"/>
  <c r="C270" i="10"/>
  <c r="C269" i="10"/>
  <c r="H51" i="5" s="1"/>
  <c r="C268" i="10"/>
  <c r="C267" i="10"/>
  <c r="C266" i="10"/>
  <c r="C265" i="10"/>
  <c r="C264" i="10"/>
  <c r="C263" i="10"/>
  <c r="C262" i="10"/>
  <c r="C261" i="10"/>
  <c r="C260" i="10"/>
  <c r="C259" i="10"/>
  <c r="C258" i="10"/>
  <c r="C257" i="10"/>
  <c r="C256" i="10"/>
  <c r="C255" i="10"/>
  <c r="C254" i="10"/>
  <c r="C253" i="10"/>
  <c r="C252" i="10"/>
  <c r="C251" i="10"/>
  <c r="C250" i="10"/>
  <c r="C249" i="10"/>
  <c r="H49" i="5" s="1"/>
  <c r="C248" i="10"/>
  <c r="C247" i="10"/>
  <c r="C246" i="10"/>
  <c r="C245" i="10"/>
  <c r="C244" i="10"/>
  <c r="C243" i="10"/>
  <c r="C242" i="10"/>
  <c r="C241" i="10"/>
  <c r="C240" i="10"/>
  <c r="C239" i="10"/>
  <c r="C238" i="10"/>
  <c r="C237" i="10"/>
  <c r="C236" i="10"/>
  <c r="C235" i="10"/>
  <c r="C234" i="10"/>
  <c r="C233" i="10"/>
  <c r="H45" i="5" s="1"/>
  <c r="C232" i="10"/>
  <c r="C231" i="10"/>
  <c r="C230" i="10"/>
  <c r="C229" i="10"/>
  <c r="C228" i="10"/>
  <c r="C227" i="10"/>
  <c r="C226" i="10"/>
  <c r="C225" i="10"/>
  <c r="C224" i="10"/>
  <c r="C223" i="10"/>
  <c r="C222" i="10"/>
  <c r="C221" i="10"/>
  <c r="C220" i="10"/>
  <c r="C219" i="10"/>
  <c r="C218" i="10"/>
  <c r="C217" i="10"/>
  <c r="H44" i="5" s="1"/>
  <c r="C216" i="10"/>
  <c r="C215" i="10"/>
  <c r="C214" i="10"/>
  <c r="C213" i="10"/>
  <c r="C212" i="10"/>
  <c r="C211" i="10"/>
  <c r="C210" i="10"/>
  <c r="C209" i="10"/>
  <c r="C208" i="10"/>
  <c r="C207" i="10"/>
  <c r="C206" i="10"/>
  <c r="C205" i="10"/>
  <c r="C204" i="10"/>
  <c r="C203" i="10"/>
  <c r="C202" i="10"/>
  <c r="C201" i="10"/>
  <c r="C200" i="10"/>
  <c r="C199" i="10"/>
  <c r="C198" i="10"/>
  <c r="C197" i="10"/>
  <c r="H39" i="5" s="1"/>
  <c r="C196" i="10"/>
  <c r="C195" i="10"/>
  <c r="C194" i="10"/>
  <c r="C193" i="10"/>
  <c r="H38" i="5" s="1"/>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H29" i="5" s="1"/>
  <c r="C156" i="10"/>
  <c r="C155" i="10"/>
  <c r="C154" i="10"/>
  <c r="C153" i="10"/>
  <c r="C152" i="10"/>
  <c r="C151" i="10"/>
  <c r="C150" i="10"/>
  <c r="C149" i="10"/>
  <c r="C148" i="10"/>
  <c r="C147" i="10"/>
  <c r="C146" i="10"/>
  <c r="C145" i="10"/>
  <c r="C144" i="10"/>
  <c r="C143" i="10"/>
  <c r="C142" i="10"/>
  <c r="C141" i="10"/>
  <c r="C140" i="10"/>
  <c r="C139" i="10"/>
  <c r="C138" i="10"/>
  <c r="C137" i="10"/>
  <c r="H27" i="5" s="1"/>
  <c r="C136" i="10"/>
  <c r="C135" i="10"/>
  <c r="C134" i="10"/>
  <c r="C133" i="10"/>
  <c r="H26" i="5" s="1"/>
  <c r="C132" i="10"/>
  <c r="C131" i="10"/>
  <c r="C130" i="10"/>
  <c r="C129" i="10"/>
  <c r="C128" i="10"/>
  <c r="C127" i="10"/>
  <c r="C126" i="10"/>
  <c r="C125" i="10"/>
  <c r="C124" i="10"/>
  <c r="C123" i="10"/>
  <c r="C122" i="10"/>
  <c r="C121" i="10"/>
  <c r="C120" i="10"/>
  <c r="C119" i="10"/>
  <c r="C118" i="10"/>
  <c r="C117" i="10"/>
  <c r="C116" i="10"/>
  <c r="C115" i="10"/>
  <c r="C114" i="10"/>
  <c r="C113" i="10"/>
  <c r="H22" i="5" s="1"/>
  <c r="C112" i="10"/>
  <c r="C111" i="10"/>
  <c r="C110" i="10"/>
  <c r="C109" i="10"/>
  <c r="C108" i="10"/>
  <c r="C107" i="10"/>
  <c r="C106" i="10"/>
  <c r="C105" i="10"/>
  <c r="C104" i="10"/>
  <c r="C103" i="10"/>
  <c r="C102" i="10"/>
  <c r="C101" i="10"/>
  <c r="C100" i="10"/>
  <c r="C99" i="10"/>
  <c r="C98" i="10"/>
  <c r="C97" i="10"/>
  <c r="C96" i="10"/>
  <c r="C95" i="10"/>
  <c r="C94" i="10"/>
  <c r="C93" i="10"/>
  <c r="H21" i="5" s="1"/>
  <c r="C92" i="10"/>
  <c r="C91" i="10"/>
  <c r="C90" i="10"/>
  <c r="C89" i="10"/>
  <c r="H19" i="5" s="1"/>
  <c r="C88" i="10"/>
  <c r="C87" i="10"/>
  <c r="C86" i="10"/>
  <c r="C85" i="10"/>
  <c r="C84" i="10"/>
  <c r="C83" i="10"/>
  <c r="C82" i="10"/>
  <c r="C81" i="10"/>
  <c r="C80" i="10"/>
  <c r="C79" i="10"/>
  <c r="C78" i="10"/>
  <c r="C77" i="10"/>
  <c r="C76" i="10"/>
  <c r="C75" i="10"/>
  <c r="C74" i="10"/>
  <c r="C73" i="10"/>
  <c r="H15" i="5" s="1"/>
  <c r="C72" i="10"/>
  <c r="C71" i="10"/>
  <c r="C70" i="10"/>
  <c r="C69" i="10"/>
  <c r="H14" i="5" s="1"/>
  <c r="C68" i="10"/>
  <c r="C67" i="10"/>
  <c r="C66" i="10"/>
  <c r="C65" i="10"/>
  <c r="H13" i="5" s="1"/>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H8" i="5" s="1"/>
  <c r="C20" i="10"/>
  <c r="C19" i="10"/>
  <c r="C18" i="10"/>
  <c r="C17" i="10"/>
  <c r="C16" i="10"/>
  <c r="C15" i="10"/>
  <c r="C14" i="10"/>
  <c r="C13" i="10"/>
  <c r="C12" i="10"/>
  <c r="C11" i="10"/>
  <c r="C10" i="10"/>
  <c r="C9" i="10"/>
  <c r="C8" i="10"/>
  <c r="C7" i="10"/>
  <c r="C6" i="10"/>
  <c r="C5" i="10"/>
  <c r="C4" i="10"/>
  <c r="G4" i="1"/>
  <c r="G373" i="1"/>
  <c r="G374" i="1"/>
  <c r="G375" i="1"/>
  <c r="A2" i="10"/>
  <c r="B2" i="10"/>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I9" i="5"/>
  <c r="A54" i="10"/>
  <c r="B54" i="10"/>
  <c r="H9" i="5"/>
  <c r="A55" i="10"/>
  <c r="B55" i="10"/>
  <c r="A56" i="10"/>
  <c r="B56" i="10"/>
  <c r="A57" i="10"/>
  <c r="B57" i="10"/>
  <c r="A58" i="10"/>
  <c r="B58" i="10"/>
  <c r="A59" i="10"/>
  <c r="B59" i="10"/>
  <c r="A60" i="10"/>
  <c r="B60" i="10"/>
  <c r="A61" i="10"/>
  <c r="B61" i="10"/>
  <c r="A62" i="10"/>
  <c r="B62" i="10"/>
  <c r="A63" i="10"/>
  <c r="B63" i="10"/>
  <c r="A64" i="10"/>
  <c r="B64" i="10"/>
  <c r="J13" i="5"/>
  <c r="A65" i="10"/>
  <c r="B65" i="10"/>
  <c r="A66" i="10"/>
  <c r="B66" i="10"/>
  <c r="A67" i="10"/>
  <c r="B67" i="10"/>
  <c r="A68" i="10"/>
  <c r="B68" i="10"/>
  <c r="A69" i="10"/>
  <c r="B69" i="10"/>
  <c r="I14" i="5"/>
  <c r="A70" i="10"/>
  <c r="B70" i="10"/>
  <c r="A71" i="10"/>
  <c r="B71" i="10"/>
  <c r="A72" i="10"/>
  <c r="B72" i="10"/>
  <c r="J15" i="5"/>
  <c r="A73" i="10"/>
  <c r="B73" i="10"/>
  <c r="I15" i="5"/>
  <c r="A74" i="10"/>
  <c r="B74" i="10"/>
  <c r="A75" i="10"/>
  <c r="B75" i="10"/>
  <c r="A76" i="10"/>
  <c r="B76" i="10"/>
  <c r="A77" i="10"/>
  <c r="B77" i="10"/>
  <c r="A78" i="10"/>
  <c r="B78" i="10"/>
  <c r="A79" i="10"/>
  <c r="B79" i="10"/>
  <c r="A80" i="10"/>
  <c r="B80" i="10"/>
  <c r="A81" i="10"/>
  <c r="B81" i="10"/>
  <c r="A82" i="10"/>
  <c r="B82" i="10"/>
  <c r="A83" i="10"/>
  <c r="B83" i="10"/>
  <c r="A84" i="10"/>
  <c r="B84" i="10"/>
  <c r="A85" i="10"/>
  <c r="B85" i="10"/>
  <c r="I18" i="5"/>
  <c r="A86" i="10"/>
  <c r="B86" i="10"/>
  <c r="A87" i="10"/>
  <c r="B87" i="10"/>
  <c r="A88" i="10"/>
  <c r="B88" i="10"/>
  <c r="J19" i="5"/>
  <c r="A89" i="10"/>
  <c r="B89" i="10"/>
  <c r="A90" i="10"/>
  <c r="B90" i="10"/>
  <c r="A91" i="10"/>
  <c r="B91" i="10"/>
  <c r="A92" i="10"/>
  <c r="B92" i="10"/>
  <c r="A93" i="10"/>
  <c r="B93" i="10"/>
  <c r="I21" i="5"/>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07" i="10"/>
  <c r="B107" i="10"/>
  <c r="A108" i="10"/>
  <c r="B108" i="10"/>
  <c r="A109" i="10"/>
  <c r="B109" i="10"/>
  <c r="A110" i="10"/>
  <c r="B110" i="10"/>
  <c r="A111" i="10"/>
  <c r="B111" i="10"/>
  <c r="A112" i="10"/>
  <c r="B112" i="10"/>
  <c r="J22" i="5"/>
  <c r="A113" i="10"/>
  <c r="B113" i="10"/>
  <c r="I22" i="5"/>
  <c r="A114" i="10"/>
  <c r="B114" i="10"/>
  <c r="A115" i="10"/>
  <c r="B115" i="10"/>
  <c r="A116" i="10"/>
  <c r="B116" i="10"/>
  <c r="A117" i="10"/>
  <c r="B117" i="10"/>
  <c r="A118" i="10"/>
  <c r="B118" i="10"/>
  <c r="A119" i="10"/>
  <c r="B119" i="10"/>
  <c r="A120" i="10"/>
  <c r="B120" i="10"/>
  <c r="A121" i="10"/>
  <c r="B121" i="10"/>
  <c r="A122" i="10"/>
  <c r="B122" i="10"/>
  <c r="A123" i="10"/>
  <c r="B123" i="10"/>
  <c r="A124" i="10"/>
  <c r="B124" i="10"/>
  <c r="A125" i="10"/>
  <c r="B125" i="10"/>
  <c r="A126" i="10"/>
  <c r="B126" i="10"/>
  <c r="A127" i="10"/>
  <c r="B127" i="10"/>
  <c r="A128" i="10"/>
  <c r="B128" i="10"/>
  <c r="A129" i="10"/>
  <c r="B129" i="10"/>
  <c r="A130" i="10"/>
  <c r="B130" i="10"/>
  <c r="H25" i="5"/>
  <c r="A131" i="10"/>
  <c r="B131" i="10"/>
  <c r="A132" i="10"/>
  <c r="B132" i="10"/>
  <c r="A133" i="10"/>
  <c r="B133" i="10"/>
  <c r="I26" i="5"/>
  <c r="A134" i="10"/>
  <c r="B134" i="10"/>
  <c r="A135" i="10"/>
  <c r="B135" i="10"/>
  <c r="A136" i="10"/>
  <c r="B136" i="10"/>
  <c r="J27" i="5"/>
  <c r="A137" i="10"/>
  <c r="B137" i="10"/>
  <c r="I27" i="5"/>
  <c r="A138" i="10"/>
  <c r="B138" i="10"/>
  <c r="A139" i="10"/>
  <c r="B139" i="10"/>
  <c r="A140" i="10"/>
  <c r="B140" i="10"/>
  <c r="A141" i="10"/>
  <c r="B141" i="10"/>
  <c r="A142" i="10"/>
  <c r="B142" i="10"/>
  <c r="A143" i="10"/>
  <c r="B143" i="10"/>
  <c r="A144" i="10"/>
  <c r="B144" i="10"/>
  <c r="A145" i="10"/>
  <c r="B145" i="10"/>
  <c r="I28" i="5"/>
  <c r="A146" i="10"/>
  <c r="B146" i="10"/>
  <c r="A147" i="10"/>
  <c r="B147" i="10"/>
  <c r="A148" i="10"/>
  <c r="B148" i="10"/>
  <c r="A149" i="10"/>
  <c r="B149" i="10"/>
  <c r="A150" i="10"/>
  <c r="B150" i="10"/>
  <c r="A151" i="10"/>
  <c r="B151" i="10"/>
  <c r="A152" i="10"/>
  <c r="B152" i="10"/>
  <c r="A153" i="10"/>
  <c r="B153" i="10"/>
  <c r="A154" i="10"/>
  <c r="B154" i="10"/>
  <c r="A155" i="10"/>
  <c r="B155" i="10"/>
  <c r="A156" i="10"/>
  <c r="B156" i="10"/>
  <c r="J29" i="5"/>
  <c r="A157" i="10"/>
  <c r="B157" i="10"/>
  <c r="A158" i="10"/>
  <c r="B158" i="10"/>
  <c r="A159" i="10"/>
  <c r="B159" i="10"/>
  <c r="A160" i="10"/>
  <c r="B160" i="10"/>
  <c r="A161" i="10"/>
  <c r="B161" i="10"/>
  <c r="A162" i="10"/>
  <c r="B162" i="10"/>
  <c r="H30" i="5"/>
  <c r="A163" i="10"/>
  <c r="B163" i="10"/>
  <c r="A164" i="10"/>
  <c r="B164" i="10"/>
  <c r="A165" i="10"/>
  <c r="B165" i="10"/>
  <c r="I33" i="5"/>
  <c r="A166" i="10"/>
  <c r="B166" i="10"/>
  <c r="H33" i="5"/>
  <c r="A167" i="10"/>
  <c r="B167" i="10"/>
  <c r="A168" i="10"/>
  <c r="B168" i="10"/>
  <c r="J33" i="5"/>
  <c r="A169" i="10"/>
  <c r="B169" i="10"/>
  <c r="A170" i="10"/>
  <c r="B170" i="10"/>
  <c r="A171" i="10"/>
  <c r="B171" i="10"/>
  <c r="A172" i="10"/>
  <c r="B172" i="10"/>
  <c r="J34" i="5"/>
  <c r="A173" i="10"/>
  <c r="B173" i="10"/>
  <c r="I34" i="5"/>
  <c r="A174" i="10"/>
  <c r="B174" i="10"/>
  <c r="A175" i="10"/>
  <c r="B175" i="10"/>
  <c r="A176" i="10"/>
  <c r="B176" i="10"/>
  <c r="A177" i="10"/>
  <c r="B177" i="10"/>
  <c r="A178" i="10"/>
  <c r="B178" i="10"/>
  <c r="A179" i="10"/>
  <c r="B179" i="10"/>
  <c r="A180" i="10"/>
  <c r="B180" i="10"/>
  <c r="A181" i="10"/>
  <c r="B181" i="10"/>
  <c r="A182" i="10"/>
  <c r="B182" i="10"/>
  <c r="A183" i="10"/>
  <c r="B183" i="10"/>
  <c r="A184" i="10"/>
  <c r="B184" i="10"/>
  <c r="A185" i="10"/>
  <c r="B185" i="10"/>
  <c r="A186" i="10"/>
  <c r="B186" i="10"/>
  <c r="A187" i="10"/>
  <c r="B187" i="10"/>
  <c r="A188" i="10"/>
  <c r="B188" i="10"/>
  <c r="A189" i="10"/>
  <c r="B189" i="10"/>
  <c r="A190" i="10"/>
  <c r="B190" i="10"/>
  <c r="H37" i="5"/>
  <c r="A191" i="10"/>
  <c r="B191" i="10"/>
  <c r="A192" i="10"/>
  <c r="B192" i="10"/>
  <c r="A193" i="10"/>
  <c r="B193" i="10"/>
  <c r="I38" i="5"/>
  <c r="A194" i="10"/>
  <c r="B194" i="10"/>
  <c r="A195" i="10"/>
  <c r="B195" i="10"/>
  <c r="A196" i="10"/>
  <c r="B196" i="10"/>
  <c r="J39" i="5"/>
  <c r="A197" i="10"/>
  <c r="B197" i="10"/>
  <c r="I39" i="5"/>
  <c r="A198" i="10"/>
  <c r="B198" i="10"/>
  <c r="A199" i="10"/>
  <c r="B199" i="10"/>
  <c r="A200" i="10"/>
  <c r="B200" i="10"/>
  <c r="A201" i="10"/>
  <c r="B201" i="10"/>
  <c r="A202" i="10"/>
  <c r="B202" i="10"/>
  <c r="A203" i="10"/>
  <c r="B203" i="10"/>
  <c r="A204" i="10"/>
  <c r="B204" i="10"/>
  <c r="J40" i="5"/>
  <c r="A205" i="10"/>
  <c r="B205" i="10"/>
  <c r="A206" i="10"/>
  <c r="B206" i="10"/>
  <c r="A207" i="10"/>
  <c r="B207" i="10"/>
  <c r="A208" i="10"/>
  <c r="B208" i="10"/>
  <c r="J43" i="5"/>
  <c r="A209" i="10"/>
  <c r="B209" i="10"/>
  <c r="A210" i="10"/>
  <c r="B210" i="10"/>
  <c r="H43" i="5"/>
  <c r="A211" i="10"/>
  <c r="B211" i="10"/>
  <c r="A212" i="10"/>
  <c r="B212" i="10"/>
  <c r="A213" i="10"/>
  <c r="B213" i="10"/>
  <c r="A214" i="10"/>
  <c r="B214" i="10"/>
  <c r="A215" i="10"/>
  <c r="B215" i="10"/>
  <c r="A216" i="10"/>
  <c r="B216" i="10"/>
  <c r="A217" i="10"/>
  <c r="B217" i="10"/>
  <c r="I44" i="5"/>
  <c r="A218" i="10"/>
  <c r="B218" i="10"/>
  <c r="A219" i="10"/>
  <c r="B219" i="10"/>
  <c r="A220" i="10"/>
  <c r="B220" i="10"/>
  <c r="A221" i="10"/>
  <c r="B221" i="10"/>
  <c r="A222" i="10"/>
  <c r="B222" i="10"/>
  <c r="A223" i="10"/>
  <c r="B223" i="10"/>
  <c r="A224" i="10"/>
  <c r="B224" i="10"/>
  <c r="A225" i="10"/>
  <c r="B225" i="10"/>
  <c r="A226" i="10"/>
  <c r="B226" i="10"/>
  <c r="A227" i="10"/>
  <c r="B227" i="10"/>
  <c r="A228" i="10"/>
  <c r="B228" i="10"/>
  <c r="A229" i="10"/>
  <c r="B229" i="10"/>
  <c r="A230" i="10"/>
  <c r="B230" i="10"/>
  <c r="A231" i="10"/>
  <c r="B231" i="10"/>
  <c r="A232" i="10"/>
  <c r="B232" i="10"/>
  <c r="J45" i="5"/>
  <c r="A233" i="10"/>
  <c r="B233" i="10"/>
  <c r="I45" i="5"/>
  <c r="A234" i="10"/>
  <c r="B234" i="10"/>
  <c r="A235" i="10"/>
  <c r="B235" i="10"/>
  <c r="A236" i="10"/>
  <c r="B236" i="10"/>
  <c r="A237" i="10"/>
  <c r="B237" i="10"/>
  <c r="A238" i="10"/>
  <c r="B238" i="10"/>
  <c r="A239" i="10"/>
  <c r="B239" i="10"/>
  <c r="A240" i="10"/>
  <c r="B240" i="10"/>
  <c r="A241" i="10"/>
  <c r="B241" i="10"/>
  <c r="I46" i="5"/>
  <c r="A242" i="10"/>
  <c r="B242" i="10"/>
  <c r="A243" i="10"/>
  <c r="B243" i="10"/>
  <c r="A244" i="10"/>
  <c r="B244" i="10"/>
  <c r="A245" i="10"/>
  <c r="B245" i="10"/>
  <c r="A246" i="10"/>
  <c r="B246" i="10"/>
  <c r="A247" i="10"/>
  <c r="B247" i="10"/>
  <c r="A248" i="10"/>
  <c r="B248" i="10"/>
  <c r="J49" i="5"/>
  <c r="A249" i="10"/>
  <c r="B249" i="10"/>
  <c r="A250" i="10"/>
  <c r="B250" i="10"/>
  <c r="A251" i="10"/>
  <c r="B251" i="10"/>
  <c r="A252" i="10"/>
  <c r="B252" i="10"/>
  <c r="A253" i="10"/>
  <c r="B253" i="10"/>
  <c r="A254" i="10"/>
  <c r="B254" i="10"/>
  <c r="A255" i="10"/>
  <c r="B255" i="10"/>
  <c r="A256" i="10"/>
  <c r="B256" i="10"/>
  <c r="A257" i="10"/>
  <c r="B257" i="10"/>
  <c r="A258" i="10"/>
  <c r="B258" i="10"/>
  <c r="A259" i="10"/>
  <c r="B259" i="10"/>
  <c r="A260" i="10"/>
  <c r="B260" i="10"/>
  <c r="A261" i="10"/>
  <c r="B261" i="10"/>
  <c r="I50" i="5"/>
  <c r="A262" i="10"/>
  <c r="B262" i="10"/>
  <c r="H50" i="5"/>
  <c r="A263" i="10"/>
  <c r="B263" i="10"/>
  <c r="A264" i="10"/>
  <c r="B264" i="10"/>
  <c r="A265" i="10"/>
  <c r="B265" i="10"/>
  <c r="A266" i="10"/>
  <c r="B266" i="10"/>
  <c r="A267" i="10"/>
  <c r="B267" i="10"/>
  <c r="A268" i="10"/>
  <c r="B268" i="10"/>
  <c r="J51" i="5"/>
  <c r="A269" i="10"/>
  <c r="B269" i="10"/>
  <c r="I51" i="5"/>
  <c r="A270" i="10"/>
  <c r="B270" i="10"/>
  <c r="A271" i="10"/>
  <c r="B271" i="10"/>
  <c r="A272" i="10"/>
  <c r="B272" i="10"/>
  <c r="A273" i="10"/>
  <c r="B273" i="10"/>
  <c r="A274" i="10"/>
  <c r="B274" i="10"/>
  <c r="A275" i="10"/>
  <c r="B275" i="10"/>
  <c r="A276" i="10"/>
  <c r="B276" i="10"/>
  <c r="J54" i="5"/>
  <c r="A277" i="10"/>
  <c r="B277" i="10"/>
  <c r="I54" i="5"/>
  <c r="A278" i="10"/>
  <c r="B278" i="10"/>
  <c r="A279" i="10"/>
  <c r="B279" i="10"/>
  <c r="A280" i="10"/>
  <c r="B280" i="10"/>
  <c r="A281" i="10"/>
  <c r="B281" i="10"/>
  <c r="A282" i="10"/>
  <c r="B282" i="10"/>
  <c r="A283" i="10"/>
  <c r="B283" i="10"/>
  <c r="A284" i="10"/>
  <c r="B284" i="10"/>
  <c r="A285" i="10"/>
  <c r="B285" i="10"/>
  <c r="A286" i="10"/>
  <c r="B286" i="10"/>
  <c r="A287" i="10"/>
  <c r="B287" i="10"/>
  <c r="A288" i="10"/>
  <c r="B288" i="10"/>
  <c r="J55" i="5"/>
  <c r="A289" i="10"/>
  <c r="B289" i="10"/>
  <c r="A290" i="10"/>
  <c r="B290" i="10"/>
  <c r="A291" i="10"/>
  <c r="B291" i="10"/>
  <c r="A292" i="10"/>
  <c r="B292" i="10"/>
  <c r="A293" i="10"/>
  <c r="B293" i="10"/>
  <c r="I56" i="5"/>
  <c r="A294" i="10"/>
  <c r="B294" i="10"/>
  <c r="A295" i="10"/>
  <c r="B295" i="10"/>
  <c r="A296" i="10"/>
  <c r="B296" i="10"/>
  <c r="A297" i="10"/>
  <c r="B297" i="10"/>
  <c r="A298" i="10"/>
  <c r="B298" i="10"/>
  <c r="A299" i="10"/>
  <c r="B299" i="10"/>
  <c r="A300" i="10"/>
  <c r="B300" i="10"/>
  <c r="A301" i="10"/>
  <c r="B301" i="10"/>
  <c r="I57" i="5"/>
  <c r="A302" i="10"/>
  <c r="B302" i="10"/>
  <c r="H57" i="5"/>
  <c r="A303" i="10"/>
  <c r="B303" i="10"/>
  <c r="A304" i="10"/>
  <c r="B304" i="10"/>
  <c r="J57" i="5"/>
  <c r="A305" i="10"/>
  <c r="B305" i="10"/>
  <c r="A306" i="10"/>
  <c r="B306" i="10"/>
  <c r="A307" i="10"/>
  <c r="B307" i="10"/>
  <c r="A308" i="10"/>
  <c r="B308" i="10"/>
  <c r="A309" i="10"/>
  <c r="B309" i="10"/>
  <c r="A310" i="10"/>
  <c r="B310" i="10"/>
  <c r="A311" i="10"/>
  <c r="B311" i="10"/>
  <c r="A312" i="10"/>
  <c r="B312" i="10"/>
  <c r="J60" i="5"/>
  <c r="A313" i="10"/>
  <c r="B313" i="10"/>
  <c r="I60" i="5"/>
  <c r="A314" i="10"/>
  <c r="B314" i="10"/>
  <c r="A315" i="10"/>
  <c r="B315" i="10"/>
  <c r="A316" i="10"/>
  <c r="B316" i="10"/>
  <c r="A317" i="10"/>
  <c r="B317" i="10"/>
  <c r="A318" i="10"/>
  <c r="B318" i="10"/>
  <c r="A319" i="10"/>
  <c r="B319" i="10"/>
  <c r="A320" i="10"/>
  <c r="B320" i="10"/>
  <c r="A321" i="10"/>
  <c r="B321" i="10"/>
  <c r="A322" i="10"/>
  <c r="B322" i="10"/>
  <c r="A323" i="10"/>
  <c r="B323" i="10"/>
  <c r="A324" i="10"/>
  <c r="B324" i="10"/>
  <c r="A325" i="10"/>
  <c r="B325" i="10"/>
  <c r="A326" i="10"/>
  <c r="B326" i="10"/>
  <c r="A327" i="10"/>
  <c r="B327" i="10"/>
  <c r="A328" i="10"/>
  <c r="B328" i="10"/>
  <c r="J61" i="5"/>
  <c r="A329" i="10"/>
  <c r="B329" i="10"/>
  <c r="A330" i="10"/>
  <c r="B330" i="10"/>
  <c r="A331" i="10"/>
  <c r="B331" i="10"/>
  <c r="A332" i="10"/>
  <c r="B332" i="10"/>
  <c r="A333" i="10"/>
  <c r="B333" i="10"/>
  <c r="A334" i="10"/>
  <c r="B334" i="10"/>
  <c r="A335" i="10"/>
  <c r="B335" i="10"/>
  <c r="A336" i="10"/>
  <c r="B336" i="10"/>
  <c r="A337" i="10"/>
  <c r="B337" i="10"/>
  <c r="A338" i="10"/>
  <c r="B338" i="10"/>
  <c r="A339" i="10"/>
  <c r="B339" i="10"/>
  <c r="A340" i="10"/>
  <c r="B340" i="10"/>
  <c r="A341" i="10"/>
  <c r="B341" i="10"/>
  <c r="I64" i="5"/>
  <c r="A342" i="10"/>
  <c r="B342" i="10"/>
  <c r="A343" i="10"/>
  <c r="B343" i="10"/>
  <c r="A344" i="10"/>
  <c r="B344" i="10"/>
  <c r="A345" i="10"/>
  <c r="B345" i="10"/>
  <c r="A346" i="10"/>
  <c r="B346" i="10"/>
  <c r="A347" i="10"/>
  <c r="B347" i="10"/>
  <c r="A348" i="10"/>
  <c r="B348" i="10"/>
  <c r="J65" i="5"/>
  <c r="A349" i="10"/>
  <c r="B349" i="10"/>
  <c r="I65" i="5"/>
  <c r="A350" i="10"/>
  <c r="B350" i="10"/>
  <c r="A351" i="10"/>
  <c r="B351" i="10"/>
  <c r="A352" i="10"/>
  <c r="B352" i="10"/>
  <c r="J66" i="5"/>
  <c r="A353" i="10"/>
  <c r="B353" i="10"/>
  <c r="I66" i="5"/>
  <c r="A354" i="10"/>
  <c r="B354" i="10"/>
  <c r="A355" i="10"/>
  <c r="B355" i="10"/>
  <c r="A356" i="10"/>
  <c r="B356" i="10"/>
  <c r="A357" i="10"/>
  <c r="B357" i="10"/>
  <c r="A358" i="10"/>
  <c r="B358" i="10"/>
  <c r="H69" i="5"/>
  <c r="A359" i="10"/>
  <c r="B359" i="10"/>
  <c r="A360" i="10"/>
  <c r="B360" i="10"/>
  <c r="J69" i="5"/>
  <c r="A361" i="10"/>
  <c r="B361" i="10"/>
  <c r="A362" i="10"/>
  <c r="B362" i="10"/>
  <c r="A363" i="10"/>
  <c r="B363" i="10"/>
  <c r="A364" i="10"/>
  <c r="B364" i="10"/>
  <c r="A365" i="10"/>
  <c r="B365" i="10"/>
  <c r="A366" i="10"/>
  <c r="B366" i="10"/>
  <c r="A367" i="10"/>
  <c r="B367" i="10"/>
  <c r="A368" i="10"/>
  <c r="B368" i="10"/>
  <c r="J70" i="5"/>
  <c r="A369" i="10"/>
  <c r="B369" i="10"/>
  <c r="A370" i="10"/>
  <c r="B370" i="10"/>
  <c r="A371" i="10"/>
  <c r="B371" i="10"/>
  <c r="A372" i="10"/>
  <c r="B372" i="10"/>
  <c r="A373" i="10"/>
  <c r="B373" i="10"/>
  <c r="A374" i="10"/>
  <c r="B374" i="10"/>
  <c r="A375" i="10"/>
  <c r="B375" i="10"/>
  <c r="H12" i="5"/>
  <c r="I12" i="5"/>
  <c r="I13" i="5"/>
  <c r="H18" i="5"/>
  <c r="J18" i="5"/>
  <c r="I19" i="5"/>
  <c r="H20" i="5"/>
  <c r="I20" i="5"/>
  <c r="J20" i="5"/>
  <c r="I25" i="5"/>
  <c r="J25" i="5"/>
  <c r="J26" i="5"/>
  <c r="H28" i="5"/>
  <c r="I29" i="5"/>
  <c r="I30" i="5"/>
  <c r="J30" i="5"/>
  <c r="H34" i="5"/>
  <c r="I37" i="5"/>
  <c r="J37" i="5"/>
  <c r="J38" i="5"/>
  <c r="H40" i="5"/>
  <c r="I40" i="5"/>
  <c r="I43" i="5"/>
  <c r="J44" i="5"/>
  <c r="H46" i="5"/>
  <c r="J46" i="5"/>
  <c r="I49" i="5"/>
  <c r="J50" i="5"/>
  <c r="H54" i="5"/>
  <c r="I55" i="5"/>
  <c r="J56" i="5"/>
  <c r="I61" i="5"/>
  <c r="J64" i="5"/>
  <c r="I69" i="5"/>
  <c r="I71" i="5"/>
  <c r="G5" i="1"/>
  <c r="G6" i="1"/>
  <c r="G7" i="1"/>
  <c r="G8" i="1"/>
  <c r="G9" i="1"/>
  <c r="G10" i="1"/>
  <c r="G11" i="1"/>
  <c r="G12" i="1"/>
  <c r="G14" i="1"/>
  <c r="G15" i="1"/>
  <c r="G16" i="1"/>
  <c r="G17"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1" i="1"/>
  <c r="G52" i="1"/>
  <c r="G53" i="1"/>
  <c r="G54" i="1"/>
  <c r="G55" i="1"/>
  <c r="G58" i="1"/>
  <c r="G59" i="1"/>
  <c r="G60" i="1"/>
  <c r="G62" i="1"/>
  <c r="G63" i="1"/>
  <c r="G64" i="1"/>
  <c r="G66" i="1"/>
  <c r="G67" i="1"/>
  <c r="G69" i="1"/>
  <c r="G14" i="5" s="1"/>
  <c r="G71" i="1"/>
  <c r="G72" i="1"/>
  <c r="G73" i="1"/>
  <c r="G74" i="1"/>
  <c r="G75" i="1"/>
  <c r="G76" i="1"/>
  <c r="G77" i="1"/>
  <c r="G78" i="1"/>
  <c r="G79" i="1"/>
  <c r="G80" i="1"/>
  <c r="G81" i="1"/>
  <c r="G82" i="1"/>
  <c r="G85" i="1"/>
  <c r="G18" i="5" s="1"/>
  <c r="G87" i="1"/>
  <c r="G88" i="1"/>
  <c r="G89" i="1"/>
  <c r="G91" i="1"/>
  <c r="G20" i="5" s="1"/>
  <c r="G93" i="1"/>
  <c r="G94" i="1"/>
  <c r="G95" i="1"/>
  <c r="G96" i="1"/>
  <c r="G97" i="1"/>
  <c r="G98" i="1"/>
  <c r="G99" i="1"/>
  <c r="G100" i="1"/>
  <c r="G101" i="1"/>
  <c r="G102" i="1"/>
  <c r="G103" i="1"/>
  <c r="G104" i="1"/>
  <c r="G105" i="1"/>
  <c r="G106" i="1"/>
  <c r="G107" i="1"/>
  <c r="G108" i="1"/>
  <c r="G110" i="1"/>
  <c r="G111" i="1"/>
  <c r="G112" i="1"/>
  <c r="G113" i="1"/>
  <c r="G114" i="1"/>
  <c r="G115" i="1"/>
  <c r="G116" i="1"/>
  <c r="G117" i="1"/>
  <c r="G118" i="1"/>
  <c r="G119" i="1"/>
  <c r="G120" i="1"/>
  <c r="G121" i="1"/>
  <c r="G122" i="1"/>
  <c r="G123" i="1"/>
  <c r="G124" i="1"/>
  <c r="G125" i="1"/>
  <c r="G126" i="1"/>
  <c r="G127" i="1"/>
  <c r="G130" i="1"/>
  <c r="G25" i="5" s="1"/>
  <c r="G132" i="1"/>
  <c r="G133" i="1"/>
  <c r="G135" i="1"/>
  <c r="G136" i="1"/>
  <c r="G137" i="1"/>
  <c r="G138" i="1"/>
  <c r="G139" i="1"/>
  <c r="G140" i="1"/>
  <c r="G142" i="1"/>
  <c r="G143" i="1"/>
  <c r="G144" i="1"/>
  <c r="G145" i="1"/>
  <c r="G146" i="1"/>
  <c r="G147" i="1"/>
  <c r="G148" i="1"/>
  <c r="G149" i="1"/>
  <c r="G150" i="1"/>
  <c r="G151" i="1"/>
  <c r="G152" i="1"/>
  <c r="G153" i="1"/>
  <c r="G155" i="1"/>
  <c r="G156" i="1"/>
  <c r="G157" i="1"/>
  <c r="G158" i="1"/>
  <c r="G159" i="1"/>
  <c r="G160" i="1"/>
  <c r="G162" i="1"/>
  <c r="G30" i="5" s="1"/>
  <c r="G165" i="1"/>
  <c r="G166" i="1"/>
  <c r="G167" i="1"/>
  <c r="G168" i="1"/>
  <c r="G169" i="1"/>
  <c r="G171" i="1"/>
  <c r="G172" i="1"/>
  <c r="G173" i="1"/>
  <c r="G174" i="1"/>
  <c r="G175" i="1"/>
  <c r="G176" i="1"/>
  <c r="G177" i="1"/>
  <c r="G178" i="1"/>
  <c r="G179" i="1"/>
  <c r="G181" i="1"/>
  <c r="G182" i="1"/>
  <c r="G183" i="1"/>
  <c r="G184" i="1"/>
  <c r="G185" i="1"/>
  <c r="G186" i="1"/>
  <c r="G187" i="1"/>
  <c r="G190" i="1"/>
  <c r="G37" i="5" s="1"/>
  <c r="G192" i="1"/>
  <c r="G193" i="1"/>
  <c r="G194" i="1"/>
  <c r="G196" i="1"/>
  <c r="G197" i="1"/>
  <c r="G198" i="1"/>
  <c r="G199" i="1"/>
  <c r="G200" i="1"/>
  <c r="G202" i="1"/>
  <c r="G203" i="1"/>
  <c r="G204" i="1"/>
  <c r="G207" i="1"/>
  <c r="G208" i="1"/>
  <c r="G209" i="1"/>
  <c r="G210" i="1"/>
  <c r="G211" i="1"/>
  <c r="G212" i="1"/>
  <c r="G214" i="1"/>
  <c r="G215" i="1"/>
  <c r="G216" i="1"/>
  <c r="G217" i="1"/>
  <c r="G218" i="1"/>
  <c r="G220" i="1"/>
  <c r="G221" i="1"/>
  <c r="G222" i="1"/>
  <c r="G224" i="1"/>
  <c r="G225" i="1"/>
  <c r="G226" i="1"/>
  <c r="G227" i="1"/>
  <c r="G228" i="1"/>
  <c r="G230" i="1"/>
  <c r="G231" i="1"/>
  <c r="G232" i="1"/>
  <c r="G233" i="1"/>
  <c r="G234" i="1"/>
  <c r="G235" i="1"/>
  <c r="G236" i="1"/>
  <c r="G237" i="1"/>
  <c r="G238" i="1"/>
  <c r="G239" i="1"/>
  <c r="G241" i="1"/>
  <c r="G242" i="1"/>
  <c r="G243" i="1"/>
  <c r="G246" i="1"/>
  <c r="G247" i="1"/>
  <c r="G248" i="1"/>
  <c r="G249" i="1"/>
  <c r="G250" i="1"/>
  <c r="G251" i="1"/>
  <c r="G252" i="1"/>
  <c r="G253" i="1"/>
  <c r="G254" i="1"/>
  <c r="G255" i="1"/>
  <c r="G256" i="1"/>
  <c r="G257" i="1"/>
  <c r="G259" i="1"/>
  <c r="G260" i="1"/>
  <c r="G261" i="1"/>
  <c r="G262" i="1"/>
  <c r="G263" i="1"/>
  <c r="G264" i="1"/>
  <c r="G265" i="1"/>
  <c r="G266" i="1"/>
  <c r="G268" i="1"/>
  <c r="G269" i="1"/>
  <c r="G270" i="1"/>
  <c r="G271" i="1"/>
  <c r="G274" i="1"/>
  <c r="G275" i="1"/>
  <c r="G276" i="1"/>
  <c r="G277" i="1"/>
  <c r="G278" i="1"/>
  <c r="G279" i="1"/>
  <c r="G280" i="1"/>
  <c r="G281" i="1"/>
  <c r="G282" i="1"/>
  <c r="G283" i="1"/>
  <c r="G285" i="1"/>
  <c r="G287" i="1"/>
  <c r="G288" i="1"/>
  <c r="G289" i="1"/>
  <c r="G290" i="1"/>
  <c r="G291" i="1"/>
  <c r="G293" i="1"/>
  <c r="G294" i="1"/>
  <c r="G295" i="1"/>
  <c r="G296" i="1"/>
  <c r="G297" i="1"/>
  <c r="G298" i="1"/>
  <c r="G299" i="1"/>
  <c r="G301" i="1"/>
  <c r="G302" i="1"/>
  <c r="G303" i="1"/>
  <c r="G304" i="1"/>
  <c r="G305" i="1"/>
  <c r="G306" i="1"/>
  <c r="G307" i="1"/>
  <c r="G308" i="1"/>
  <c r="G311" i="1"/>
  <c r="G312" i="1"/>
  <c r="G313" i="1"/>
  <c r="G314" i="1"/>
  <c r="G315" i="1"/>
  <c r="G323" i="1"/>
  <c r="G324" i="1"/>
  <c r="G326" i="1"/>
  <c r="G327" i="1"/>
  <c r="G328" i="1"/>
  <c r="G329" i="1"/>
  <c r="G330" i="1"/>
  <c r="G331" i="1"/>
  <c r="G332" i="1"/>
  <c r="G333" i="1"/>
  <c r="G334" i="1"/>
  <c r="G335" i="1"/>
  <c r="G336" i="1"/>
  <c r="G339" i="1"/>
  <c r="G340" i="1"/>
  <c r="G341" i="1"/>
  <c r="G342" i="1"/>
  <c r="G343" i="1"/>
  <c r="G344" i="1"/>
  <c r="G346" i="1"/>
  <c r="G347" i="1"/>
  <c r="G348" i="1"/>
  <c r="G349" i="1"/>
  <c r="G351" i="1"/>
  <c r="G352" i="1"/>
  <c r="G353" i="1"/>
  <c r="G354" i="1"/>
  <c r="G357" i="1"/>
  <c r="G358" i="1"/>
  <c r="G359" i="1"/>
  <c r="G360" i="1"/>
  <c r="G361" i="1"/>
  <c r="G362" i="1"/>
  <c r="G363" i="1"/>
  <c r="G364" i="1"/>
  <c r="G366" i="1"/>
  <c r="G367" i="1"/>
  <c r="G368" i="1"/>
  <c r="G369" i="1"/>
  <c r="G370" i="1"/>
  <c r="G371" i="1"/>
  <c r="H7" i="5" l="1"/>
  <c r="H6" i="5" s="1"/>
  <c r="I7" i="5"/>
  <c r="I6" i="5" s="1"/>
  <c r="J7" i="5"/>
  <c r="J6" i="5" s="1"/>
  <c r="I70" i="5"/>
  <c r="I68" i="5" s="1"/>
  <c r="J71" i="5"/>
  <c r="J68" i="5" s="1"/>
  <c r="H71" i="5"/>
  <c r="H68" i="5" s="1"/>
  <c r="G13" i="5"/>
  <c r="G26" i="5"/>
  <c r="G71" i="5"/>
  <c r="G70" i="5"/>
  <c r="G69" i="5"/>
  <c r="G66" i="5"/>
  <c r="G65" i="5"/>
  <c r="G64" i="5"/>
  <c r="G60" i="5"/>
  <c r="G57" i="5"/>
  <c r="G55" i="5"/>
  <c r="G46" i="5"/>
  <c r="G45" i="5"/>
  <c r="G40" i="5"/>
  <c r="G38" i="5"/>
  <c r="G33" i="5"/>
  <c r="G22" i="5"/>
  <c r="G21" i="5"/>
  <c r="G19" i="5"/>
  <c r="G12" i="5"/>
  <c r="G8" i="5"/>
  <c r="I63" i="5"/>
  <c r="I59" i="5"/>
  <c r="I53" i="5"/>
  <c r="J48" i="5"/>
  <c r="H48" i="5"/>
  <c r="J42" i="5"/>
  <c r="H42" i="5"/>
  <c r="J36" i="5"/>
  <c r="H36" i="5"/>
  <c r="J32" i="5"/>
  <c r="H32" i="5"/>
  <c r="J24" i="5"/>
  <c r="H24" i="5"/>
  <c r="I17" i="5"/>
  <c r="I11" i="5"/>
  <c r="G61" i="5"/>
  <c r="G56" i="5"/>
  <c r="G54" i="5"/>
  <c r="G51" i="5"/>
  <c r="G50" i="5"/>
  <c r="G48" i="5" s="1"/>
  <c r="B17" i="3" s="1"/>
  <c r="G49" i="5"/>
  <c r="G44" i="5"/>
  <c r="G43" i="5"/>
  <c r="G39" i="5"/>
  <c r="G34" i="5"/>
  <c r="G29" i="5"/>
  <c r="G28" i="5"/>
  <c r="G27" i="5"/>
  <c r="G15" i="5"/>
  <c r="G9" i="5"/>
  <c r="G7" i="5"/>
  <c r="J63" i="5"/>
  <c r="H63" i="5"/>
  <c r="J59" i="5"/>
  <c r="H59" i="5"/>
  <c r="J53" i="5"/>
  <c r="H53" i="5"/>
  <c r="I48" i="5"/>
  <c r="I42" i="5"/>
  <c r="I36" i="5"/>
  <c r="I32" i="5"/>
  <c r="I24" i="5"/>
  <c r="J17" i="5"/>
  <c r="H17" i="5"/>
  <c r="J11" i="5"/>
  <c r="H11" i="5"/>
  <c r="G42" i="5" l="1"/>
  <c r="B16" i="3" s="1"/>
  <c r="G36" i="5"/>
  <c r="B15" i="3" s="1"/>
  <c r="G63" i="5"/>
  <c r="B20" i="3" s="1"/>
  <c r="G24" i="5"/>
  <c r="B13" i="3" s="1"/>
  <c r="G68" i="5"/>
  <c r="B21" i="3" s="1"/>
  <c r="G17" i="5"/>
  <c r="B12" i="3" s="1"/>
  <c r="G11" i="5"/>
  <c r="B11" i="3" s="1"/>
  <c r="J73" i="5"/>
  <c r="I73" i="5"/>
  <c r="G53" i="5"/>
  <c r="B18" i="3" s="1"/>
  <c r="H73" i="5"/>
  <c r="G6" i="5"/>
  <c r="B10" i="3" s="1"/>
  <c r="G59" i="5"/>
  <c r="B19" i="3" s="1"/>
  <c r="G32" i="5"/>
  <c r="B14" i="3" s="1"/>
</calcChain>
</file>

<file path=xl/sharedStrings.xml><?xml version="1.0" encoding="utf-8"?>
<sst xmlns="http://schemas.openxmlformats.org/spreadsheetml/2006/main" count="654" uniqueCount="520">
  <si>
    <t>1.2.1</t>
  </si>
  <si>
    <t>1.2.2</t>
  </si>
  <si>
    <t>1.2.3</t>
  </si>
  <si>
    <t>Section</t>
  </si>
  <si>
    <t>Question</t>
  </si>
  <si>
    <t>1.3.1</t>
  </si>
  <si>
    <t>1.3.1..1</t>
  </si>
  <si>
    <t>1.3.1..2</t>
  </si>
  <si>
    <t>1.3.2</t>
  </si>
  <si>
    <t>1.3.3..1</t>
  </si>
  <si>
    <t>1.3.3..2</t>
  </si>
  <si>
    <t>1.3.4</t>
  </si>
  <si>
    <t>1.3.5</t>
  </si>
  <si>
    <t>1.3.6</t>
  </si>
  <si>
    <t>1.4.1</t>
  </si>
  <si>
    <t>1.4.2</t>
  </si>
  <si>
    <t>1.4.2..1</t>
  </si>
  <si>
    <t>1.4.2..2</t>
  </si>
  <si>
    <t>2.2.1</t>
  </si>
  <si>
    <t>2.2.2</t>
  </si>
  <si>
    <t>2.5.1</t>
  </si>
  <si>
    <t>3.4.1..1</t>
  </si>
  <si>
    <t>3.4.1..2</t>
  </si>
  <si>
    <t>3.4.1..3</t>
  </si>
  <si>
    <t>3.5.1</t>
  </si>
  <si>
    <t>3.5.2</t>
  </si>
  <si>
    <t>3.5.3</t>
  </si>
  <si>
    <t>3.5.4</t>
  </si>
  <si>
    <t>5.2.1</t>
  </si>
  <si>
    <t>5.3.1</t>
  </si>
  <si>
    <t>5.3.2</t>
  </si>
  <si>
    <t>6.4.1</t>
  </si>
  <si>
    <t>6.4.2</t>
  </si>
  <si>
    <t>7.3 &amp;7.4</t>
  </si>
  <si>
    <t>7.3.1</t>
  </si>
  <si>
    <t xml:space="preserve">7.3.2 </t>
  </si>
  <si>
    <t>7.3.2</t>
  </si>
  <si>
    <t>7.3.3</t>
  </si>
  <si>
    <t>8.3.1</t>
  </si>
  <si>
    <t>8.3.2</t>
  </si>
  <si>
    <t>9.2.1</t>
  </si>
  <si>
    <t>9.2.2</t>
  </si>
  <si>
    <t>9.2.3</t>
  </si>
  <si>
    <t>9.2.4</t>
  </si>
  <si>
    <t>9.2.5</t>
  </si>
  <si>
    <t>9.3.1</t>
  </si>
  <si>
    <t>9.3.2</t>
  </si>
  <si>
    <t>9.3.3</t>
  </si>
  <si>
    <t>9.5.1</t>
  </si>
  <si>
    <t>9.5.2</t>
  </si>
  <si>
    <t>9.5.3</t>
  </si>
  <si>
    <t>10.2.1</t>
  </si>
  <si>
    <t>10.2.2</t>
  </si>
  <si>
    <t>10.3.1</t>
  </si>
  <si>
    <t>10.3.2</t>
  </si>
  <si>
    <t>10.3.3..1</t>
  </si>
  <si>
    <t>10.3.3..2</t>
  </si>
  <si>
    <t>12.2.1</t>
  </si>
  <si>
    <t>12.2.2</t>
  </si>
  <si>
    <t>12.2.4</t>
  </si>
  <si>
    <t>12.2.3</t>
  </si>
  <si>
    <t>12.3.1</t>
  </si>
  <si>
    <t>12.3.2</t>
  </si>
  <si>
    <t>12.3.3</t>
  </si>
  <si>
    <t>12.4.1</t>
  </si>
  <si>
    <t>12.4.2</t>
  </si>
  <si>
    <t>4.6   Destruction</t>
  </si>
  <si>
    <t>4.1   Summary</t>
  </si>
  <si>
    <t>4.6 Destruction</t>
  </si>
  <si>
    <t>Somme de Champ1</t>
  </si>
  <si>
    <t>Total</t>
  </si>
  <si>
    <t xml:space="preserve">Does the country issue Machine Readable Passports (MRPs) in accordance with ICAO specifications Doc 9303 Part 1, Volume 1? 
</t>
  </si>
  <si>
    <t>Guide de l’OACI pour l’évaluation de la sécurité du traitement et de la délivrance des documents de voyage</t>
  </si>
  <si>
    <t>L’autorité de délivrance des documents de voyage (ADDV) est-elle une organisation gouvernementale indépendante axée uniquement sur la délivrance des passeports, d'autres documents de voyage (et d’autres documents d’identité du gouvernement)?</t>
  </si>
  <si>
    <t>Y a-t-il une seule ADDV chargée de la délivrance de tous les documents de voyage?</t>
  </si>
  <si>
    <t>L’ADDV relève-t-elle d’un échelon administratif supérieur au sein du gouvernement?</t>
  </si>
  <si>
    <t xml:space="preserve">L’ADDV s'appuie-t-elle sur des lois ou un ensemble de règlements rigoureux?
</t>
  </si>
  <si>
    <t xml:space="preserve">Ces lois ou règlements établissent-ils clairement le mandat, les responsabilités et les limites de l’autorité de l’ADDV?
</t>
  </si>
  <si>
    <t xml:space="preserve">Ces lois et règlements sont-ils suffisamment rigoureux pour permettre à l’ADDV de fonctionner et de s’acquitter de son mandat de manière indépendante et sans interférence?
</t>
  </si>
  <si>
    <t>L’ADDV est-elle reconnue comme une composante essentielle de la sécurité du pays?</t>
  </si>
  <si>
    <t>Peu importe la structure opérationnelle du processus de délivrance choisie (décentralisée ou centralisée), existe-t-il une supervision et un contrôle centralisés pour tous les aspects du processus de délivrance?</t>
  </si>
  <si>
    <t xml:space="preserve">Ces lois et/ou règlements sont-ils appliqués?
</t>
  </si>
  <si>
    <t xml:space="preserve">Les décisions relatives à l’admissibilité sont-elles toutes prises exclusivement par le personnel compétent de l’ADDV?
</t>
  </si>
  <si>
    <t>Existe-t-il des contrats ou des protocoles d’entente qui décrivent les droits et les responsabilités de toutes les parties concernées?</t>
  </si>
  <si>
    <t xml:space="preserve">L’ADDV procède-t-elle régulièrement à des évaluations du risque et à des vérifications des divers partenaires pour s’assurer qu’ils disposent, sur le terrain, de tous les dispositifs de sécurité et de protection requis?
</t>
  </si>
  <si>
    <t>Une évaluation des menaces et des risques des partenaires est-elle effectuée avant qu'on fasse appel à eux pour mener des activités de délivrance?</t>
  </si>
  <si>
    <t xml:space="preserve">PARTIE 2 : Guide d'évaluation
Janvier 2010
</t>
  </si>
  <si>
    <t>Onglet 1 : Directives</t>
  </si>
  <si>
    <t>Onglet 2 : Feuille de travail de l'évaluateur</t>
  </si>
  <si>
    <t xml:space="preserve">Directives pour les évaluateurs </t>
  </si>
  <si>
    <t>Comment saisir les résultats de l'évaluation sur la feuille de travail de l'évaluateur (onglet 3) et interpréter la cotation du risque</t>
  </si>
  <si>
    <t>1. On tient pour acquis que les évaluateurs auront lu la Partie 1 du Guide d'évaluation intitulé « Pratiques exemplaires en matière de délivrance sécuritaire des documents de voyage ».</t>
  </si>
  <si>
    <t>1.2 Structure organisationnelle</t>
  </si>
  <si>
    <t>Si l’autorité de délivrance a recours à des partenaires (publics ou privés) pour réaliser certaines activités du processus de délivrance, veuillez répondre aux questions suivantes :</t>
  </si>
  <si>
    <t xml:space="preserve">1.3 Cadre de sécurité </t>
  </si>
  <si>
    <t xml:space="preserve">Y a-t-il au sein de l’ADDV une équipe ou une section particulière ayant directement la responsabilité d’élaborer et de superviser le cadre de sécurité et de s’assurer de sa conformité?
</t>
  </si>
  <si>
    <t xml:space="preserve">Cette équipe est-elle indépendante de la voie hiérarchique?
</t>
  </si>
  <si>
    <t xml:space="preserve">Cette équipe ou cette section regroupe-t-elle des spécialistes qui connaissent parfaitement tous les aspects liés à la sécurité?
</t>
  </si>
  <si>
    <t>Cette équipe présente-t-elle des rapports périodiques à la haute direction sur ses activités?</t>
  </si>
  <si>
    <t xml:space="preserve">Existe-t-il un cadre supérieur désigné au niveau national (Administration centrale) comme responsable des contrôles de sécurité interne?
</t>
  </si>
  <si>
    <t>Ce gestionnaire participe-t-il au processus de planification et à la prise de décision?</t>
  </si>
  <si>
    <t xml:space="preserve">Ce gestionnaire est-il indépendant de la ligne hiérarchique opérationnelle?
</t>
  </si>
  <si>
    <t xml:space="preserve">Y a-t-il un cadre supérieur affecté à chaque site de production (bureau extérieur) responsable des contrôles de sécurité internes?
</t>
  </si>
  <si>
    <t xml:space="preserve">Ces cadres supérieurs sont-ils indépendants de la ligne hiérarchique?
</t>
  </si>
  <si>
    <t xml:space="preserve">Les fonctions de ces cadres sont-elles indépendantes des fonctions de traitement des demandes et des documents?
</t>
  </si>
  <si>
    <t xml:space="preserve">Y a-t-il une équipe antifraude en place au sein de l’Administration centrale de l’ADDV, et existe-t-il un représentant de cette équipe dans chaque bureau de délivrance de passeports?
</t>
  </si>
  <si>
    <t xml:space="preserve">Ce groupe entretient-il des liens avec d’autres entités gouvernementales qui produisent des documents sources ou des documents primaires et des documents à l'appui? 
</t>
  </si>
  <si>
    <t xml:space="preserve">Ce groupe assure-t-il la liaison avec d’autres organismes gouvernementaux qui engagent des poursuites judiciaires en cas de fraude?
</t>
  </si>
  <si>
    <t>Y a-t-il un cadre stratégique de sécurité comprenant un ensemble complet et détaillé de politiques, de pratiques et de lignes directrices?</t>
  </si>
  <si>
    <t xml:space="preserve">Les politiques, les lignes directrices et les stratégies en matière de sécurité sont-elles écrites?
</t>
  </si>
  <si>
    <t xml:space="preserve">Le cadre de sécurité couvre-t-il tous les aspects des activités de l’ADDV?
</t>
  </si>
  <si>
    <t>Toutes ces politiques et pratiques en matière de sécurité sont-elles rigoureusement mises en œuvre dans toutes les installations et les organisations qui participent au processus de délivrance des documents de voyage?</t>
  </si>
  <si>
    <t>Les politiques, les lignes directrices et les stratégies en matière de sécurité sont-elles communiquées à tous?</t>
  </si>
  <si>
    <t>Les politiques, les lignes directrices et les stratégies en matière de sécurité sont-elles faciles à consulter?</t>
  </si>
  <si>
    <t xml:space="preserve">Les politiques en matière de sécurité sont-elles rigoureusement appliquées?
</t>
  </si>
  <si>
    <t xml:space="preserve">La sécurité est-elle reconnue comme étant hautement prioritaire pour l’ADDV dans toutes ses opérations et toutes ses installations?
</t>
  </si>
  <si>
    <t xml:space="preserve">Le cadre de sécurité reçoit-il un solide appui de la haute direction?
</t>
  </si>
  <si>
    <t xml:space="preserve">Le cadre de sécurité fait-il l’objet d’un soutien financier adéquat?
</t>
  </si>
  <si>
    <t xml:space="preserve">L’ADDV utilise-t-elle des outils et des mesures pour instaurer et entretenir une forte « culture de la sécurité »?
</t>
  </si>
  <si>
    <t xml:space="preserve">Y a-t-il en place un programme de sensibilisation à la sécurité?
</t>
  </si>
  <si>
    <t xml:space="preserve">Les employés reçoivent-ils une formation régulière sur les politiques associées à la sécurité?
</t>
  </si>
  <si>
    <t>Le milieu de travail encourage-t-il les employés à faire des suggestions visant à améliorer les pratiques de sécurité?</t>
  </si>
  <si>
    <t xml:space="preserve">Les responsabilités des employés en matière de sécurité sont-elles considérées comme étant une composante importante de leurs évaluations de rendement?
</t>
  </si>
  <si>
    <t xml:space="preserve">L’ADDV établit-elle régulièrement des prévisions en ce qui concerne l’augmentation des demandes de travail et les hausses soudaines des demandes de documents de voyage, et planifie-t-elle en conséquence?
</t>
  </si>
  <si>
    <t>L’ADDV dispose-t-elle de plans adéquats pour faire face à des situations comme une augmentation de la demande, un nombre excessif de congés de maladie, etc. afin de poursuivre ses activités sans compromettre la sécurité?</t>
  </si>
  <si>
    <t>L’ADDV maintient-elle un bassin de personnes disponibles sur appel et dont les antécédents ont été préalablement vérifiés en cas de surcharge de travail ou dans des situations de sous-effectifs?</t>
  </si>
  <si>
    <t>1.4  Pratiques générales de sécurité</t>
  </si>
  <si>
    <t>L’équipe de sécurité ou une organisation indépendante procède-t-elle régulièrement à des évaluations des menaces et des risques dans toutes les installations de l’ADDV pour s’assurer que les mesures de sécurité sont bien en place et mises à jour?</t>
  </si>
  <si>
    <t>L’équipe de sécurité ou une organisation indépendante procède-t-elle régulièrement à des vérifications et à des examens pour s’assurer que les politiques en matière de sécurité sont adéquatement et rigoureusement mises en application dans toutes les activités et les bureaux de l’ADDV?</t>
  </si>
  <si>
    <t xml:space="preserve">Certains de ces examens et de ces vérifications sont-ils non planifiés et effectués de façon ponctuelle?
</t>
  </si>
  <si>
    <t xml:space="preserve">Y a-t-il en place un processus de conformité permettant de s’assurer de la mise en œuvre des changements recommandés dans les rapports de vérification?
</t>
  </si>
  <si>
    <t xml:space="preserve">Des vérifications externes ont-elles lieu régulièrement?
</t>
  </si>
  <si>
    <t>Chapitre 2 - Processus de demande</t>
  </si>
  <si>
    <t>2.2  Processus de demande et exigences relatives aux demandes</t>
  </si>
  <si>
    <t xml:space="preserve">Les demandes sont-elles toutes traitées uniformément à l’échelle de l’autorité de délivrance?
</t>
  </si>
  <si>
    <t xml:space="preserve">Les mêmes formulaires de demande normalisés sont-ils toujours utilisés?
</t>
  </si>
  <si>
    <t>Y a-t-il des politiques et des pratiques écrites clairement et mises en place qui couvrent tous les aspects de la délivrance des documents de voyage dans le cas d’une première demande, comme dans le cas d’un renouvellement?</t>
  </si>
  <si>
    <t>2.3   Photographies</t>
  </si>
  <si>
    <t xml:space="preserve">Les photos sont-elles prises par des photographes commerciaux, des partenaires de confiance ou des fonctionnaires du pays?
</t>
  </si>
  <si>
    <t xml:space="preserve">Les photos conformes aux spécifications du Document 9303 de l'OACI sont-elles les seules à être acceptées?
</t>
  </si>
  <si>
    <t xml:space="preserve">Y a-t-il en place des mécanismes permettant de rejeter des photos inacceptables et d’en demander de nouvelles?
</t>
  </si>
  <si>
    <t>Si l’autorité de délivrance accepte des photographies numériques, veuillez répondre aux questions suivantes :</t>
  </si>
  <si>
    <t xml:space="preserve">Les photos numériques sont-elles prises par des partenaires de confiance ou des fonctionnaires du pays?
</t>
  </si>
  <si>
    <t xml:space="preserve">Les photos numériques sont-elles transmises en toute sécurité du point de saisie à l’ADDV sans aucune possibilité qu’elles soient modifiées?
</t>
  </si>
  <si>
    <t>2.4   Identificateurs biométriques secondaires</t>
  </si>
  <si>
    <t>Les identificateurs biométriques secondaires collectés font-iIs partie du processus de délivrance des documents de voyage?</t>
  </si>
  <si>
    <t>2.5  Traitement et protection des renseignements personnels</t>
  </si>
  <si>
    <t xml:space="preserve">Chaque demande de document de voyage est-elle enregistrée dès sa réception, et son statut est-il mis à jour tout au long du processus de traitement?
</t>
  </si>
  <si>
    <t xml:space="preserve">Les noms de toutes les personnes qui interviennent aux différentes étapes du processus de traitement des demandes apparaissent-ils dans le fichier de journalisation?
</t>
  </si>
  <si>
    <t xml:space="preserve">Les noms de ces personnes sont-ils approuvés lorsque les demandes passent à l’étape suivante?
</t>
  </si>
  <si>
    <t xml:space="preserve">Peut-on s’assurer de la présence de tout document (et de toute copie de document) en tout temps durant le processus de demande?
</t>
  </si>
  <si>
    <t>TOUS les formulaires et documents sont-ils stockés dans des classeurs verrouillés adéquatement ou, à tout le moins, de manière sûre en tout temps, sauf quand ils sont utilisés?</t>
  </si>
  <si>
    <t xml:space="preserve">Les dossiers informatiques sont-ils protégés en tout temps par des normes relatives à la sécurité des technologies de l’information (STI)?
</t>
  </si>
  <si>
    <t>Est-il vrai qu’À AUCUN MOMENT, les demandes contenant des renseignements personnels sur les requérants ne sont partagées par le biais de réseaux non protégés ou stockées dans des appareils portatifs qui peuvent être sortis des installations où les documents de voyage sont délivrés (p. ex. des ordinateurs portatifs, des clés USB, des CD-ROM)?</t>
  </si>
  <si>
    <t xml:space="preserve">Y a-t-il des restrictions au fait que des employés puissent travailler « à l’extérieur du bureau » au traitement des demandes?
</t>
  </si>
  <si>
    <t>Une fois le traitement d’une demande terminé, est-ce que tous les documents connexes qui contiennent des renseignements personnels sur le requérant sont stockés minutieusement et de manière sûre dans un classeur verrouillé de manière appropriée ou un local protégé et dans une base de données protégée?</t>
  </si>
  <si>
    <t>L’accès aux dossiers archivés, que ce soit manuellement ou électroniquement, fait-il l’objet d’un contrôle d’« autorisation », d’un journal d’accès et d’un suivi stricts?</t>
  </si>
  <si>
    <t xml:space="preserve">Des appareils de destruction et de déchiquetage de documents adéquats sont-ils utilisés pour détruire les renseignements qui ne sont plus nécessaires?
</t>
  </si>
  <si>
    <t xml:space="preserve">Des processus informatisés de délivrance de passeports ont-ils été mis en place?
</t>
  </si>
  <si>
    <t>Chapitre 3 - Processus de détermination de l'admissibilité</t>
  </si>
  <si>
    <t>3.1   Résumé</t>
  </si>
  <si>
    <t xml:space="preserve"> Toutes les décisions relatives à la détermination de l'admissibilité sont-elles prises par des employés de l'ADDV adéquatement formés?</t>
  </si>
  <si>
    <t>3.2   Traitement des premières demandes par rapport aux renouvellements</t>
  </si>
  <si>
    <t xml:space="preserve">Les requérants qui présentent une demande pour la première fois font-ils l’objet d’un examen particulier visant à confirmer leur identité et à valider leur admissibilité?
</t>
  </si>
  <si>
    <t xml:space="preserve">Les données de base contenues dans la demande dans le cadre d'une demande de renouvellement sont-elles comparées aux renseignements contenus dans des documents de voyages délivrés antérieurement à cette même personne?
</t>
  </si>
  <si>
    <t>Une demande de renouvellement présentée longtemps (plus de deux ans) après l’expiration du document de voyage précédent fait-elle l’objet d'un examen minutieux spécial?</t>
  </si>
  <si>
    <t>3.3   Demandes de délivrance d'un document de voyage pour enfant</t>
  </si>
  <si>
    <t xml:space="preserve">Un passeport est-il délivré aux enfants?
</t>
  </si>
  <si>
    <t>3.4   Preuves documentaires</t>
  </si>
  <si>
    <t>Des procédures particulières sont-elles établies pour traiter les demandes de nouveaux requérants qui présentent des documents de base limités (p. ex. de vieux actes de naissance sans photo, de vieux documents de numéro d’assurance sociale, pas de permis de conduire, etc.)?</t>
  </si>
  <si>
    <t>Ces documents de base et d’appui sont-ils numérisés par balayage et stockés dans le dossier de chaque requérant aux fins des renouvellements ou pour consultation future?</t>
  </si>
  <si>
    <t>Les documents de base et d’appui sont-ils conservés par l'ADDV lors du processus de demande et retournés au requérant avec le document de voyage?</t>
  </si>
  <si>
    <t>Les documents de base et les documents d’appui numérisés par balayage sont-ils utilisés sans distinction à des fins de comparaison visuelle avec la demande de renouvellement?</t>
  </si>
  <si>
    <t xml:space="preserve">Les documents de voyage arrivant à expiration ou expirés sont-ils toujours requis pour une demande de renouvellement?
</t>
  </si>
  <si>
    <t xml:space="preserve">L'ancien document de voyage fait-il l’objet d’une comparaison électronique ou visuelle détaillée avec le dossier conservé dans les archives?
</t>
  </si>
  <si>
    <t xml:space="preserve">Au moins deux dispositifs de sécurité de l'ancien document de voyage font-ils l’objet d’une vérification judiciaire?
</t>
  </si>
  <si>
    <t xml:space="preserve">Si le document de voyage précédent est un passeport électronique, les renseignements contenus dans la puce électronique sont-elles lues et validées?
</t>
  </si>
  <si>
    <t xml:space="preserve">Ces documents sont-ils soumis sans distinction à un examen de nature juridique?
</t>
  </si>
  <si>
    <t xml:space="preserve">Les employés qui reçoivent les demandes sont-ils formés pour valider l’authenticité des documents de base et des documents d'appui?
</t>
  </si>
  <si>
    <t>Les responsables du processus de détermination de l’admissibilité ont-ils accès à des documents ou à des bases de données qui contiennent des images et des spécifications sur chaque type de document de base ou de document d’appui accepté?</t>
  </si>
  <si>
    <t>Ces documents sont-ils régulièrement vérifiés auprès des autorités de délivrance ou par le biais d'une connexion partagée aux bases de données des autorités de délivrance des documents de base ?</t>
  </si>
  <si>
    <t xml:space="preserve">Les actes de décès sont-ils toujours vérifiés pour toutes les demandes?
</t>
  </si>
  <si>
    <t>3.5   Autres moyens d’établir l’identité des requérants</t>
  </si>
  <si>
    <t>Lorsque les nouveaux requérants doivent présenter leur demande en personne, doivent-ils subir une entrevue?</t>
  </si>
  <si>
    <t>Des entrevues sont-elles effectuées lorqu'on doute de l'intégrité des renseignements et des documents fournis?</t>
  </si>
  <si>
    <t>Dans le cas d'une demande présentée en personne ou d'une entrevue, les employés qui reçoivent les demandes sont-ils adéquatement formés pour établir l’identité des requérants « à première vue » et la validité des demandes?</t>
  </si>
  <si>
    <t>Est-ce que cela comprend spéciquement un jugement du maniérisme de la personne et de la « confiance » du requérant, comme le pratiquent les agents des services frontaliers?</t>
  </si>
  <si>
    <t xml:space="preserve">Lorsqu'un requérant présente sa demande en personne, le compare-t-on à la photo présentée?
</t>
  </si>
  <si>
    <t>Le recours à un répondant est-il nécessaire pour les premières demandes, lorsqu'aucune entrevue n'est effectuée?</t>
  </si>
  <si>
    <t>Les répondants sont-ils membres d’associations reconnues, qui tiennent à jour leurs coordonnées, auxquelles l’ADDV a accès?</t>
  </si>
  <si>
    <t xml:space="preserve">Les répondants sont-ils titulaires de passeports (ou d’autres documents de voyage)?
</t>
  </si>
  <si>
    <t xml:space="preserve">Un répondant est-il jugé inadmissible s’il a reçu d’un requérant une rémunération pour agir en cette qualité?
</t>
  </si>
  <si>
    <t>Existe-t-il une politique claire interdisant une telle pratique (la rémunération des répondants) et, dans l’affirmative, apparaît-elle sur tous les formulaires de demande de documents de voyage signés par les répondants?</t>
  </si>
  <si>
    <t xml:space="preserve">Chaque répondant doit-il signer et dater au moins une des photos présentées par un nouveau requérant?
</t>
  </si>
  <si>
    <t>Un répondant est-il jugé inadmissible s’il a des liens étroits avec le requérant (p. ex. frère, sœur, parent, grand-parent, enfant, oncle, tante, beau-père, belle-mère, etc.)?</t>
  </si>
  <si>
    <t xml:space="preserve">Communique-t-on régulièrement avec les répondants aux fins de la vérification de leur statut?
</t>
  </si>
  <si>
    <t xml:space="preserve">Communique-t-on avec les répondants lorsqu'on doute de l'identité du requérant?
</t>
  </si>
  <si>
    <t>Des références personnelles sont-elles fournies avec la demande?</t>
  </si>
  <si>
    <t xml:space="preserve">Ces références sont-elles indépendantes et sans aucun lien de parenté l’une avec l’autre ou avec le requérant?
</t>
  </si>
  <si>
    <t xml:space="preserve">Communique-t-on régulièrement avec ces références  pour vérifier les nouvelles demandes reçues?
</t>
  </si>
  <si>
    <t xml:space="preserve">L'empreinte sociale du requérant est-elle vérifiée pour confirmer une identité déclarée? 
</t>
  </si>
  <si>
    <t>Chapitre 4 -Traitement des documents et des livrets vierges</t>
  </si>
  <si>
    <t xml:space="preserve">L'ADDV a-t-elle des politiques et procédures documentées relatives au traitement des documents et des livrets vierges?
</t>
  </si>
  <si>
    <t>4.2   Production des livrets</t>
  </si>
  <si>
    <t xml:space="preserve">Les documents et livrets vierges sont-ils tous entreposés dans un dépôt hautement sécuritaire?  
</t>
  </si>
  <si>
    <t xml:space="preserve">Si le document de voyage est produit par un tiers dans des installations indépendantes, les niveaux de sécurité de l'entreposage des documents et des livrets sont-ils élevés? 
</t>
  </si>
  <si>
    <t>4.3   Numérotation</t>
  </si>
  <si>
    <t>Les documents de voyage vierges sont-ils produits à l’aide d’un système de numérotation de sorte que tout document puisse être reconnu à chacune des étapes du processus de délivrance?</t>
  </si>
  <si>
    <t>Le numéro d’un document vierge est-il le numéro attribué au document de voyage délivré éventuellement?</t>
  </si>
  <si>
    <t xml:space="preserve">Le numéro d’un document de voyage est-il imprimé sur chacune des pages intérieures 
</t>
  </si>
  <si>
    <t xml:space="preserve">Le numéro est-il gravé au laser à l’aide de petits trous sur toutes les pages intérieures?
</t>
  </si>
  <si>
    <t xml:space="preserve">Chaque page intérieure d’un document de voyage est-elle numérotée en séquence?
</t>
  </si>
  <si>
    <t xml:space="preserve">Ces numéros sont-ils imprimés sur chaque page avec une encre à séchage ultraviolet?
</t>
  </si>
  <si>
    <t>4.4   Expédition et entreposage</t>
  </si>
  <si>
    <t>4.5   Comptabilisation</t>
  </si>
  <si>
    <t>Les livrets sont-ils tous suivis, en utilisant le numéro de contrôle des stocks, à partir du moment de leur envoi par le fabricant jusqu'à ce qu'ils soient imprimés comme document de voyage ou abîmés?</t>
  </si>
  <si>
    <t xml:space="preserve">Les livrets vierges sont-ils comptabilisés par au moins deux personnes à chaque fois qu'ils changent de main? 
</t>
  </si>
  <si>
    <t>Les livrets vierges sont-ils comptabilisés par au moins deux personnes lorsqu'ils sont retirés du coffre-fort le matin et les livrets inutilisés sont-ils comptabilisés le soir lors de leur dépôt dans le coffre-fort à la fin de la journée ou du quart de travail?</t>
  </si>
  <si>
    <t xml:space="preserve">Les feuillets d’approbation et de contrôle des lots sont-ils vérifiés par un tiers à la fin de chaque journée ou de chaque quart de travail?
</t>
  </si>
  <si>
    <t>Les employés à qui des documents vierges sont confiés font-ils l’objet d’une vérification chaque fois qu’ils quittent les installations de l’autorité de délivrance, pour s’assurer qu’aucun livret vierge n’a été subtilisé?</t>
  </si>
  <si>
    <t xml:space="preserve">Sinon, des vérifications ponctuelles ou au hasard ont-elles lieu?
</t>
  </si>
  <si>
    <t>Les livrets vierges endommagés, défectueux ou excédentaires sont-ils détruits en présence d’au moins deux employés ayant un privilège d’accès à l’aire d’entreposage?</t>
  </si>
  <si>
    <t xml:space="preserve">Les documents de voyage vierges sont-ils entreposés dans des zones hautement sécuritaires, comme une chambre forte ou un coffre-fort, et  l'accès à ces documents fait-il l'objet de sévères restrictions?
</t>
  </si>
  <si>
    <t xml:space="preserve">L’accès à la chambre forte ou au coffre-fort est-il contrôlé au moyen de cartes d’identité, d’identificateurs biométriques, de mots de passe, etc.?
</t>
  </si>
  <si>
    <t xml:space="preserve">Les installations contenant le matériel et les livrets vierges sont-elles surveillées 24 heures par jour?
</t>
  </si>
  <si>
    <t>Les aires d'entreposage du matériel et des livrets vierges font-elles l’objet d’une protection sûre appropriée à la classification de sécurité de ces biens (voir le Chapitre 7)?</t>
  </si>
  <si>
    <t xml:space="preserve">Cette protection compren-elle des mesures de sauvegarde raisonnables contre les incendies ou d’autres sinistres catastrophiques?
</t>
  </si>
  <si>
    <t>Y a-t-il des lieux d’entreposage de secours qui permettent d'assurer la délivrance des passeports en cas de sinistres catastrophiques?</t>
  </si>
  <si>
    <t xml:space="preserve">Les livrets vierges sont-ils transportés conformément à des mesures de protection équivalentes à celles ayant cours dans l’aire d’entreposage, par exemple dans des véhicules blindés utilisés pour le transport d’espèces?
</t>
  </si>
  <si>
    <t xml:space="preserve">L’expéditeur et le destinataire doivent-ils signer des bordereaux attestant l’expédition et la réception des lots de documents reçus?
</t>
  </si>
  <si>
    <t>La distribution des livrets vierges au personnel de la production est-elle effectuée par au moins deux employés, en vertu du « principe des quatre yeux »?</t>
  </si>
  <si>
    <t xml:space="preserve">Ces deux employés doivent-ils signer pour les livrets vierges entreposés dans une zone protégée ou déplacés de cette zone protégée?
</t>
  </si>
  <si>
    <t>Tous les livrets vierges non utilisés sont-ils toujours retournés dans la zone protégée à des moments de contrôle, comme à la fin de chaque quart de travail?</t>
  </si>
  <si>
    <t>Chapitre 5 - Personnalisation et remise</t>
  </si>
  <si>
    <t>5.2   Personnalisation</t>
  </si>
  <si>
    <t xml:space="preserve">La fonction de personnalisation est-elle exécutée dans un endroit hautementement sécuritaire auquel seules des personnes autorisées ont accès?
</t>
  </si>
  <si>
    <t xml:space="preserve">Une fois personnalisés, les documents de voyage font-ils l’objet d’un examen d’assurance de la qualité pour s'assurer qu'aucune erreur n'est commise?
</t>
  </si>
  <si>
    <t xml:space="preserve">La zone de lecture automatique (ZLA) est-elle lue électroniquement et les renseignements sont-ils comparés à la page de renseignements, ainsi qu'aux renseignements de la demande originale (base de données et formulaires originaux)?
</t>
  </si>
  <si>
    <t>Dans le cas d’un document de voyage électronique lisible à la machine (DVELM), les données que contient la puce (y compris la photo) sont-elles lues et comparées aux données contenues dans la page de renseignements, dans la ZLA, et aux renseignements fournis sur la demande?</t>
  </si>
  <si>
    <t xml:space="preserve">La signature numérique est-elle-vérifiée?
</t>
  </si>
  <si>
    <t>5.3   Remise</t>
  </si>
  <si>
    <t xml:space="preserve">Les requérants sont-ils tenus de venir chercher en personne leurs documents de voyage?
</t>
  </si>
  <si>
    <t>Lors du retrait d’un document de voyage en personne, la photo qui apparaît dans la page de renseignements (une puce dans le cas d'un passeport électronique) du document de voyage est-elle comparée à celle contenue dans la base de données et au visage du requérant?</t>
  </si>
  <si>
    <t xml:space="preserve">Lors du retrait d’un document de voyage en personne, une pièce d’identité avec photo du requérant est-elle exigée et vérifiée?
</t>
  </si>
  <si>
    <t>Lors du retrait d’un document de voyage en personne, pose-t-on au requérant des questions portant, par exemple, sur son adresse et le nom de jeune fille de sa mère?</t>
  </si>
  <si>
    <t xml:space="preserve">Lors du retrait d’un document de voyage en personne, des éléments biométriques sont-ils utilisés (p. ex. technologie de reconnaissance faciale ou empreintes digitales)?
</t>
  </si>
  <si>
    <t xml:space="preserve">Au moment du retrait, un reçu est-il remis au requérant pour attester que le document de voyage lui a été remis en mains propres?
</t>
  </si>
  <si>
    <t xml:space="preserve">Est-il interdit à un tiers de prendre livraison d'un document de voyage au nom d'un requérant ?
</t>
  </si>
  <si>
    <t>Si un tiers est autorisé à prendre livraison d'un document de voyage, doit-il présenter une autorisation écrite du requérant, ainsi qu'une pièce d’identité avec photo?</t>
  </si>
  <si>
    <t xml:space="preserve">La personne qui effectue le retrait du document de voyage au nom du requérant est-elle tenue de signer un reçu?
</t>
  </si>
  <si>
    <t>Si des documents de voyage personnalisés sont livrés par courrier, veuillez répondre aux questions suivantes :</t>
  </si>
  <si>
    <t xml:space="preserve">Un service de distribution du courrier fiable est-il utilisé?
</t>
  </si>
  <si>
    <t xml:space="preserve">La signature du requérant ou d’une autre personne vivant à la même adresse est-elle exigée lors de la remise d’un document de voyage?
</t>
  </si>
  <si>
    <t>Si le service du courrier ne requiert pas une signature sur réception, d’autres moyens sont-ils envisagés pour confirmer la réception du document de voyage, comme l’envoi d’un mot codé ou d’un reçu?</t>
  </si>
  <si>
    <t>La période de remise ou de retrait d’un nouveau document de voyage fait-elle l'objet d'un suivi, et un système d’alerte est-il utilisé lorsque la période de temps normale s'est écoulée sans qu’il y ait eu confirmation de la réception du document?</t>
  </si>
  <si>
    <t>La confirmation de la remise ou du retrait du document de voyage est-elle saisie dans le système de l’autorité de délivrance en tant qu’indicateur proactif et enregistrée comme étant la dernière étape du processus de délivrance?</t>
  </si>
  <si>
    <t>Un document de voyage non remis est-il retourné à l’autorité de délivrance à des fins de vérification de l’adresse dans la base de données et avec le requérant?</t>
  </si>
  <si>
    <t xml:space="preserve">Les documents de voyage retournés à l’ADDV avec la mention « non distribuable » sont-ils traités de la même façon que les documents de voyage déclarés perdus ou volés?
</t>
  </si>
  <si>
    <t>Nº</t>
  </si>
  <si>
    <t>% de conformité</t>
  </si>
  <si>
    <t>Remarques sur les écarts et les mesures d'atténuation</t>
  </si>
  <si>
    <t>Cote du risque</t>
  </si>
  <si>
    <t>Élevé</t>
  </si>
  <si>
    <t>Moyen</t>
  </si>
  <si>
    <t>Faible</t>
  </si>
  <si>
    <t>Risques É/M/F</t>
  </si>
  <si>
    <t>Chapitre 6 - Sécurité des documents</t>
  </si>
  <si>
    <t>6.2   Documents de voyage lisibles à la machine (DVLM)</t>
  </si>
  <si>
    <t>6.3   Documents de voyage électroniques lisibles à la machine</t>
  </si>
  <si>
    <t>Est-ce que le pays délivre des documents de voyage électroniques lisibles à la machine (DVELM) conformément aux spécifications contenues dans le Document 9303 (partie 1, volume 2) de l’OACI?</t>
  </si>
  <si>
    <t xml:space="preserve">Sinon, le pays a-t-il un plan ou un échéancier pour délivrer des DVELM?
</t>
  </si>
  <si>
    <t xml:space="preserve">Est-ce que le pays participe au Répertoire de clés publiques (RCP) de l’OACI?
</t>
  </si>
  <si>
    <t>6.4   Normes de l’OACI, pratiques recommandées et spécifications</t>
  </si>
  <si>
    <t xml:space="preserve">Est-ce que tous les documents de voyage délivrés par le pays sont conformes aux spécifications contenues dans le Document 9303 de l’OACI?
</t>
  </si>
  <si>
    <t xml:space="preserve">L’autorité de délivrance a-t-elle un programme permanent permettant d’examiner et de mettre à jour les dispositifs de sécurité de ses documents de voyage?
</t>
  </si>
  <si>
    <t xml:space="preserve">La période maximale de validité des documents de voyage est-elle de dix ans?
</t>
  </si>
  <si>
    <t>Est-ce que tous les documents de voyage renferment des dispositifs de sécurité modernes, comme ceux recommandés dans le document Annexe informative de la Section III du Volume 1 du Document 9303 — Normes de sécurité relatives aux documents de voyage lisibles à la machine?</t>
  </si>
  <si>
    <t xml:space="preserve">Est-ce que tous les documents de voyage délivrés respectent la norme « un passeport, une personne »?
</t>
  </si>
  <si>
    <t>6.5   Types de documents de voyage</t>
  </si>
  <si>
    <t xml:space="preserve">Tous les documents de voyage délivrés par le pays comprennent-ils des caractéristiques de sécurité minimales?
</t>
  </si>
  <si>
    <t>Pour la délivrance des passeports diplomatiques et spéciaux, utilise-t-on le même matériel et les mêmes livrets vierges (à l’exception de la couleur de la couverture des livrets) que pour les passeports réguliers?</t>
  </si>
  <si>
    <t>Est-ce que les passeports temporaires délivrés pour un aller simple (pour revenir au pays selon un certain itinéraire) contiennent des dispositifs de sécurité pour prévenir la contrefaçon?</t>
  </si>
  <si>
    <t>Chapitre 7 — Sécurité des installations</t>
  </si>
  <si>
    <t>7.2   Politiques en matière de sécurité physique</t>
  </si>
  <si>
    <t>Existe-il une politique relative à la sécurité physique visant toutes les installations et tous les lieux utilisés dans le cadre du processus de délivrance des documents de voyage?</t>
  </si>
  <si>
    <t>Ces normes de sécurité physique sont-elles conformes aux normes et aux lignes directrices nationales et internationales acceptables?</t>
  </si>
  <si>
    <t xml:space="preserve">Les installations destinées aux opérations de l'ADDV, ainsi que ses zones de sécurité et ses zones de haute sécurité, sont-elles toutes propriété du gouvernement?
</t>
  </si>
  <si>
    <t>Les installations utilisées par les partenaires publics et privés respectent-t-elles les normes de sécurité physique mises en place par l'ADDV?</t>
  </si>
  <si>
    <t xml:space="preserve">Les employés sont-ils formés en ce qui a trait aux politiques et pratiques relatives à la sécurité physique? 
</t>
  </si>
  <si>
    <t xml:space="preserve">Des sanctions sont-elles imposées aux employés qui ne respectent pas les politiques et pratiques de sécurité? 
</t>
  </si>
  <si>
    <t xml:space="preserve">7.3  Zones de sécurité </t>
  </si>
  <si>
    <t>Toutes les installations et aires de travail de l’autorité de délivrance sont-elles définies comme étant des zones de sécurité physique distinctes (aire publique, zone d’accueil, zones de travail, zones de sécurité et zones de haute sécurité)?</t>
  </si>
  <si>
    <t xml:space="preserve">Les installations et les aires de travail sont-elles sujettes à différents niveaux de sécurité physique, comme il convient?
</t>
  </si>
  <si>
    <t xml:space="preserve">Les installations et les aires de travail comprennent-elles des pratiques de sécurité relativement au contrôle d’accès?
</t>
  </si>
  <si>
    <t xml:space="preserve">Les installations et les aires de travail comprennent-elles des pratiques de sécurité relativement à la surveillance et à la protection dans les différentes zones de sécurité?
</t>
  </si>
  <si>
    <t>Les installations et les aires de travail comprennent-elles des pratiques de sécurité additionnelles, comme des appareils de protection dans les différentes zones de sécurité?</t>
  </si>
  <si>
    <t>Aire du service à la clientèle</t>
  </si>
  <si>
    <t>L’aire d'accueil, où les requérants présentent leurs demandes ou reçoivent leurs documents de voyage, est-elle aménagée de façon à ce que les clients ne puissent avoir accès facilement au personnel?</t>
  </si>
  <si>
    <t>D’autres mesures de sécurité sont-elles mises en place pour protéger les employés, comme des avertisseurs individuels, des vitres pare-balles, etc.?</t>
  </si>
  <si>
    <t xml:space="preserve">Des agents de sécurité sont-ils présents durant les heures d’ouverture?
</t>
  </si>
  <si>
    <t>Zones d’accès restreint (zones de travail, zones de sécurité et zones de haute sécurité)</t>
  </si>
  <si>
    <t>Y a-t-il des systèmes de contrôle d’accès tels que l’accès aux différentes aires est sujet à des privilèges qui s’appliquent à chaque membre du personnel?</t>
  </si>
  <si>
    <t xml:space="preserve">L’accès des employés est-il limité à certaines périodes de temps précises, p. ex. aux quarts de travail?
</t>
  </si>
  <si>
    <t xml:space="preserve">Les privilèges d’accès aux zones de sécurité et de haute sécurité exigent-ils l’utilisation d’une authentification à deux facteurs?
</t>
  </si>
  <si>
    <t xml:space="preserve">La zone où les livrets sont personnalisés est-elle verrouillées de manière sécuritaire à la fin de chaque journée de travail?
</t>
  </si>
  <si>
    <t>Les privilèges d’accès requièrent-ils la présence de plus d’une personne en tout temps dans les zones de sécurité et de haute sécurité?</t>
  </si>
  <si>
    <t>7.4   Contrôle d’accès et surveillance</t>
  </si>
  <si>
    <t xml:space="preserve">Les installations sont-elles toutes surveillées par des gardiens 24 heures par jour, sept jours par semaine?
</t>
  </si>
  <si>
    <t xml:space="preserve">Les laissez-passer doivent-ils être portés en tout temps par les employés dans les zones restreintes?
</t>
  </si>
  <si>
    <t xml:space="preserve">Chaque laissez-passer contient-il une photo claire de l’employé qui le porte?
</t>
  </si>
  <si>
    <t>Chaque laissez-passer est-il pourvu d’un code de couleur ou d’un autre code visuel indiquant les privilèges d’accès du titulaire?</t>
  </si>
  <si>
    <t xml:space="preserve">Les visiteurs et les fournisseurs sont-ils accompagnés en tout temps par des employés dans les zones d’accès restreint?
</t>
  </si>
  <si>
    <t xml:space="preserve">L'accompagnement s'applique-t-il aux employés qui n'ont pas la cote de sécurité nécessaire ou dont le poste ne donne pas accès à certaines zones?
</t>
  </si>
  <si>
    <t xml:space="preserve">L’accès physique est-il contrôlé par des moyens matériels ou électroniques (verrous de sécurité, numéros d’identification personnelle, cartes à puce, identificateurs biométriques, etc.)?
</t>
  </si>
  <si>
    <t xml:space="preserve">Y a-t-il des appareils de détection d’intrus (comme des alarmes et des détecteurs de mouvement) dont peuvent se servir les gardiens?
</t>
  </si>
  <si>
    <t xml:space="preserve">Une telle surveillance comprend-elle un système de télévision en circuit fermé et des caméras aux portes d’entrée, dans les corridors, les salles, etc.?
</t>
  </si>
  <si>
    <t xml:space="preserve">Les dossiers de la vidéosurveillance sont-ils conservés durant des périodes appropriées ou plus de trois mois?
</t>
  </si>
  <si>
    <t>Tout le courrier, y compris les demandes de documents de voyage et le matériel reçu, est-il inspecté (p. ex. à l’aide de rayons X) dans une salle de courrier bien située?</t>
  </si>
  <si>
    <t xml:space="preserve">Les installations, les biens et les données sont-ils protégés contre l’incendie et d’autres sinistres catastrophiques?
</t>
  </si>
  <si>
    <t xml:space="preserve">Des dispositions sont-elles prises pour avoir des sites alternatifs et des lieux d’entreposage de secours permettant d'assurer la continuité des opérations?
</t>
  </si>
  <si>
    <t>Chapitre 8 — Sécurité des technologies de l’information</t>
  </si>
  <si>
    <t>8.2   Politiques et pratiques en matière de STI</t>
  </si>
  <si>
    <t xml:space="preserve">Une politique détaillée de STI est-elle en place?
</t>
  </si>
  <si>
    <t xml:space="preserve">Cette politique est-elle à jour par rapport aux technologies et pratiques actuelles?
</t>
  </si>
  <si>
    <t>Cette politique est-elle mise en œuvre intégralement pour les systèmes de TI, les bases de données et le flux de l’information liés à la délivrance des documents de voyage?</t>
  </si>
  <si>
    <t xml:space="preserve">Cette politique incorpore-t-elle des normes internationales actuelles comme ISO/IEC 27002:2005?
</t>
  </si>
  <si>
    <t>Ces politiques et pratiques englobent-elles des évaluations du risque et de la vulnérabilité, des évaluations de la confidentialité des données relatives à la TI, la perte de renseignements figurant dans les bases de données, l’accès à des données non autorisées et les évaluations connexes?</t>
  </si>
  <si>
    <t>L’efficacité et le rendement de toutes ces politiques, pratiques, technologies et méthodologies ont-ils été évalués par des vérificateurs professionnels de la TI?</t>
  </si>
  <si>
    <t>Tous les produits de la technologie, comme les progiciels de bases de données, les serveurs, les installations de communication, les modules matériels de sécurité et les autres produits commerciaux utilisés ont-ils été certifiés au niveau d’évaluation (Evaluation Assurance Level) de la sécurité approprié?</t>
  </si>
  <si>
    <t>Les dispositifs de cryptographie utilisés ont-ils été certifiés au niveau approprié à l’aide de normes internationales, comme la norme FIPS 140-2 ou une norme équivalente?</t>
  </si>
  <si>
    <t>Les politiques et les pratiques de sécurité des technologies de l’information (STI) portent-elles sur les classifications appropriées, en matière de confidentialité, des systèmes, des bases de données et des renseignements connexes pour éviter que des individus non autorisés aient accès à ces renseignements, les interceptent, les copient ou les obtiennent électroniquement?</t>
  </si>
  <si>
    <t>Les politiques et les pratiques en matière de STI portent-elles sur la protection appropriée de l’intégrité des données des bases de données et des renseignements connexes pour que ces renseignements ne puissent pas être modifiées ou supprimées, sauf en conformité avec des processus définis adéquatement?</t>
  </si>
  <si>
    <t>Les politiques et les pratiques en matière de STI portent-elles sur la disponibilité appropriée des données des bases de données et des renseignements connexes pour que ces renseignements ne puissent pas être bloquées ou cachées aux utilisateurs légitimes, quand elles sont requises?</t>
  </si>
  <si>
    <t>Les politiques et les pratiques en matière de STI portent-elles sur un permis approprié d’accès aux bases de données et aux renseignements connexes pour que ces renseignements ne puissent être accessibles qu’aux utilisateurs visés autorisés?</t>
  </si>
  <si>
    <t>8.3   Sécurité des utilisateurs</t>
  </si>
  <si>
    <t>Est-ce que tous les utilisateurs du système et des bases de données ont un nom d’utilisateur et un mot de passe uniques pour accéder à l’équipement et ouvrir des sessions?</t>
  </si>
  <si>
    <t>Tous ces individus sont-ils limités, en raison des restrictions imposées par les permissions d’accès et de traitement, à certaines bases de données, applications et tâches?</t>
  </si>
  <si>
    <t xml:space="preserve">Toutes les ouvertures de session sont-elles fermées automatiquement après de courtes périodes d’inactivité?
</t>
  </si>
  <si>
    <t xml:space="preserve">Tous les accès à la TI peuvent-ils être contrôlés électroniquement?
</t>
  </si>
  <si>
    <t>L’accès à Internet est-il refusé au personnel ou aux fournisseurs à partir de n’importe quel ordinateur ou terminal d’utilisateur dans le cadre du processus de délivrance des documents de voyage?</t>
  </si>
  <si>
    <t>De tels appareils sont-ils séparés physiquement et technologiquement, ou sont-ils utilisés soit pour le traitement des demandes de documents de voyage, soit pour le courrier électronique interne et Internet?</t>
  </si>
  <si>
    <t>Un programme est-il mis en place pour surveiller, de manière aléatoire mais régulière, les courriels et l’accès aux applications Internet par tous les employés et les fournisseurs afin de détecter les questions ou les communications qui pourraient être préoccupantes?</t>
  </si>
  <si>
    <t>Ce processus est-il très bien protégé par des politiques et des pratiques internes strictes en matière de respect de la vie privée de manière à ce que les renseignements personnels anodins appris lors de la surveillance ne soient jamais divulgués pour quelques raisons que ce soit, et de manière à ce que tous les renseignements qui ne présentent aucun intérêt au niveau de la sécurité soient supprimés des dossiers?</t>
  </si>
  <si>
    <t xml:space="preserve"> 8.4   Personnel responsable de la TI</t>
  </si>
  <si>
    <t>Les employés de la TI qui ont des privilèges d’accès aux installations de TI, comme les salles d’équipement informatique, les bases de données, les réseaux et les installations de communication, ont-ils des droits d’accès spéciaux pour entrer dans ces installations?</t>
  </si>
  <si>
    <t>Ces privilèges d’accès exigent-ils l’utilisation d’une authentification à deux facteurs, comme une mesure biométrique et un jeton d’accès (p. ex. une carte d’identité)?</t>
  </si>
  <si>
    <t>L’accès aux salles d’équipement informatique et aux autres installations de TI requiert-il la présence en tout temps de deux individus autorisés ou plus?</t>
  </si>
  <si>
    <t>Les responsabilités liées à un système de TI sont-elles partagées et définies clairement pour que personne n’ait le droit d’annuler des politiques ou des pratiques, de prendre des décisions arbitraires, de faire des copies de bases de données ou d’autres fichiers d’information, ou ne puisse, de quelque façon que ce soit, compromettre le système de délivrance des documents de voyage et ses renseignements confidentiels?</t>
  </si>
  <si>
    <t>Chapitre 9 - Protéger et promouvoir l'intégrité du personnel et  de l'organisation</t>
  </si>
  <si>
    <t>9.2   Autorisations de sécurité et séances d'information en matière de sécurité</t>
  </si>
  <si>
    <t>Les employés et fournisseurs font-ils tous l’objet de vérifications de leurs antécédents et de leur fiabilité en fonction des postes occupés et du niveau de sécurité attribué à chaque poste?</t>
  </si>
  <si>
    <t>Un niveau de sécurité est-il assigné au poste de chaque employé, et ce niveau reconnaît-il la nature délicate du poste occupé, les responsabilités, l'accès et le niveau de prise de décision?</t>
  </si>
  <si>
    <t>Les vérifications des antécédents et de la fiabilité sont-elles faites en collaboration avec les organismes d’application de la loi, la police ou des agences de sécurité nationale?</t>
  </si>
  <si>
    <t xml:space="preserve">Ces vérifications des antécédents et de la fiabilité pour les postes d'un niveau de sécurité plus élevé comprennent-elles un examen des antécédents financiers et des entrevues auprès des amis, de la famille et des collègues?
</t>
  </si>
  <si>
    <t>Les agents de l'admissibilité sont-ils des citoyens du pays?</t>
  </si>
  <si>
    <t xml:space="preserve">Les vérifications des antécédents et de la fiabilité sont-elles répétées à des intervalles appropriés?
</t>
  </si>
  <si>
    <t xml:space="preserve">Les zones de sécurité sont-elles délimitées et les contrôles internes sont-ils mis en place pour limiter les droit d'accès aux employés, de façon physique et électronique?
</t>
  </si>
  <si>
    <t xml:space="preserve">Les employés temporaires sont-ils sujets aux mêmes vérifications des antécédents et de la fiabilité que les employés permanents?
</t>
  </si>
  <si>
    <t>Les employés et les fournisseurs ont-ils tous droit à des séances d’information sur la sécurité et reçoivent-ils des lignes directrices sur les contrôles internes et les politiques de sécurité de l'ADDV?</t>
  </si>
  <si>
    <t>Les employés et les fournisseurs sont-ils tous informés de leurs privilèges d’accès et les interdictions associées à leur niveau d’habilitation de sécurité?</t>
  </si>
  <si>
    <t>Y a-t-il un code de conduite et/ou un code de valeurs et d'éthique écrit pour les employés?</t>
  </si>
  <si>
    <t>9.3   Organisation du travail</t>
  </si>
  <si>
    <t xml:space="preserve"> Les fonctions professionnelles sont-elles établies de telle sorte qu’un employé ne puisse pas accomplir toutes les tâches associées à l’admissibilité et à la délivrance des documents de voyage?</t>
  </si>
  <si>
    <t xml:space="preserve">Des procédures de déroulement du travail empêchent-elles un requérant de choisir l’employé à qui il souhaiterait présenter sa demande?
</t>
  </si>
  <si>
    <t>Les agents de l'admissibilité doivent-ils effectuer les tâches dans l'ordre?</t>
  </si>
  <si>
    <t>Les membres du personnel effectuent-ils différentes tâches (p. ex. la saisie des données, ouvrir le courier, etc.)?</t>
  </si>
  <si>
    <t xml:space="preserve">Les justifications et les décisions cruciales prises durant le processus de délivrance sont-elles toutes annotées adéquatement dans des dossiers et des bases de données?
</t>
  </si>
  <si>
    <t>9.4   Moral des employés</t>
  </si>
  <si>
    <t>Dans l'ensemble, l’autorité de délivrance a-t-elle instauré des principes de gestion moderne pour favoriser une attitude positive et saine parmi ses employés?</t>
  </si>
  <si>
    <t>Les conditions de travail, la structure salariale et les avantages offerts aux employés sont-ils équitables et compétitifs par rapport à des postes comparables dans d’autres secteurs locaux?</t>
  </si>
  <si>
    <t>Des politiques claires en matière de ressources humaines (RH) sont-elles en place pour examiner les augmentations salariales, les possibilités de promotion et d’autres questions relatives au RH?</t>
  </si>
  <si>
    <t>Y a-t-il des mécanismes en place permettant aux employés de formuler des griefs au sujet du traitement dont ils font l’objet, et l’autorité de délivrance se montre-t-elle réceptive à ces griefs?</t>
  </si>
  <si>
    <t xml:space="preserve">Les employés compétents bénéficient-ils d’un niveau élevé de sécurité d’emploi au sein de l’ADDV?
</t>
  </si>
  <si>
    <t>Tous les employés sont-ils encouragés, par une reconnaissance officielle et d’autres formes de récompense, à formuler des recommandations visant à améliorer les opérations et la sécurité?</t>
  </si>
  <si>
    <t>La stratification est-elle effecutée et analysée de façon régulière pour donner la possibilité aux employés d'exprimer, de façon confidentielle, de la satisfaction à l'égard de leur travail et des pratiques de gestion de l'organisation?</t>
  </si>
  <si>
    <t>9.5  Enquêtes et sanctions</t>
  </si>
  <si>
    <t xml:space="preserve"> Les employés se font-ils rappeler régulièrement l’importance de rester aux aguets et de prêter attention aux erreurs ou au sabotage que d’autres employés pourraient commettre?</t>
  </si>
  <si>
    <t>Les employés sont-ils incités à informer la direction de possibles violations des règles de la sécurité, tout en étant protégés contre toute réaction négative, peu importe la nature de la violation alléguée ou la personne soupçonnée?</t>
  </si>
  <si>
    <t xml:space="preserve">De telles déclarations de la part d’employés sont-elles gardées confidentielles par l’autorité de délivrance aux fins de leur protection?
</t>
  </si>
  <si>
    <t>Y a-t-il un processus officiel permettant de faire enquête sur de possibles infractions à la sécurité commises par des employés à quelque niveau que ce soit?</t>
  </si>
  <si>
    <t>Ce processus officiel d’enquête est-il soutenu par une législation claire et rigoureuse qui permet de sanctionner sévèrement les contrevenants?</t>
  </si>
  <si>
    <t xml:space="preserve">Ces sanctions prévoient-elles le congédiement immédiat de tout contrevenant et la perte de tous ses privilèges?
</t>
  </si>
  <si>
    <t xml:space="preserve">Ces sanctions prévoient-elles des poursuites en justice, y compris au criminel, le cas échéant?
</t>
  </si>
  <si>
    <t xml:space="preserve">Les résultats des enquêtes sont-ils rendus publics?
</t>
  </si>
  <si>
    <t>Chapitre 10 — Documents de voyage perdus et volés</t>
  </si>
  <si>
    <t>10.2   Mesures de prévention</t>
  </si>
  <si>
    <t>Les titulaires de documents de voyage sont-ils sensibilisés à l’importance de leurs documents et encouragés à les mettre en lieu sûr?</t>
  </si>
  <si>
    <t xml:space="preserve">Les titulaires de documents de voyage sont-ils sensibilisés à l’importance de déclarer immédiatement toute perte ou tout vol de leurs documents?
</t>
  </si>
  <si>
    <t xml:space="preserve">Des moyens de déclarer des documents de voyage perdus ou volés sont-ils mis en place, et les gens peuvent-ils y recourir facilement (p. ex. en utilisant une ligne téléphonique sans frais, un numéro de télécopieur, en ligne ou en personne)?
</t>
  </si>
  <si>
    <t xml:space="preserve">Un titulaire qui déclare un document de voyage perdu ou volé doit-il remplir un rapport?
</t>
  </si>
  <si>
    <t>Y a-t-il des mesures visant à encourager les titulaires de documents de voyage à prendre soin de leurs documents, comme celles-ci :</t>
  </si>
  <si>
    <r>
      <t>·</t>
    </r>
    <r>
      <rPr>
        <sz val="7"/>
        <color indexed="8"/>
        <rFont val="Times New Roman"/>
        <family val="1"/>
      </rPr>
      <t xml:space="preserve">       </t>
    </r>
    <r>
      <rPr>
        <sz val="10"/>
        <color indexed="8"/>
        <rFont val="Arial"/>
        <family val="2"/>
      </rPr>
      <t>des frais de remplacement élevés;</t>
    </r>
  </si>
  <si>
    <r>
      <t>·</t>
    </r>
    <r>
      <rPr>
        <sz val="7"/>
        <color indexed="8"/>
        <rFont val="Times New Roman"/>
        <family val="1"/>
      </rPr>
      <t xml:space="preserve">       </t>
    </r>
    <r>
      <rPr>
        <sz val="10"/>
        <color indexed="8"/>
        <rFont val="Arial"/>
        <family val="2"/>
      </rPr>
      <t>l’obligation de se présenter en personne lors de la nouvelle demande;</t>
    </r>
  </si>
  <si>
    <r>
      <t>·</t>
    </r>
    <r>
      <rPr>
        <sz val="7"/>
        <color indexed="8"/>
        <rFont val="Times New Roman"/>
        <family val="1"/>
      </rPr>
      <t xml:space="preserve">       </t>
    </r>
    <r>
      <rPr>
        <sz val="10"/>
        <color indexed="8"/>
        <rFont val="Arial"/>
        <family val="2"/>
      </rPr>
      <t>une entrevue personnelle;</t>
    </r>
  </si>
  <si>
    <r>
      <t>·</t>
    </r>
    <r>
      <rPr>
        <sz val="7"/>
        <color indexed="8"/>
        <rFont val="Times New Roman"/>
        <family val="1"/>
      </rPr>
      <t xml:space="preserve">       </t>
    </r>
    <r>
      <rPr>
        <sz val="10"/>
        <color indexed="8"/>
        <rFont val="Arial"/>
        <family val="2"/>
      </rPr>
      <t>la mention obligatoire sur le document indiquant qu’il s’agit d’un document de remplacement;</t>
    </r>
  </si>
  <si>
    <r>
      <t>·</t>
    </r>
    <r>
      <rPr>
        <sz val="7"/>
        <color indexed="8"/>
        <rFont val="Times New Roman"/>
        <family val="1"/>
      </rPr>
      <t xml:space="preserve">       </t>
    </r>
    <r>
      <rPr>
        <sz val="10"/>
        <color indexed="8"/>
        <rFont val="Arial"/>
        <family val="2"/>
      </rPr>
      <t xml:space="preserve">une période d’attente obligatoire; </t>
    </r>
  </si>
  <si>
    <r>
      <t>·</t>
    </r>
    <r>
      <rPr>
        <sz val="7"/>
        <color indexed="8"/>
        <rFont val="Times New Roman"/>
        <family val="1"/>
      </rPr>
      <t xml:space="preserve">       </t>
    </r>
    <r>
      <rPr>
        <sz val="10"/>
        <color indexed="8"/>
        <rFont val="Arial"/>
        <family val="2"/>
      </rPr>
      <t xml:space="preserve">une limite de la validité des documents de voyage de remplacement; </t>
    </r>
  </si>
  <si>
    <r>
      <t>·</t>
    </r>
    <r>
      <rPr>
        <sz val="7"/>
        <color indexed="8"/>
        <rFont val="Times New Roman"/>
        <family val="1"/>
      </rPr>
      <t xml:space="preserve">       </t>
    </r>
    <r>
      <rPr>
        <sz val="10"/>
        <color indexed="8"/>
        <rFont val="Arial"/>
        <family val="2"/>
      </rPr>
      <t xml:space="preserve">le refus de délivrer un autre document de voyage après un deuxième document perdu; </t>
    </r>
  </si>
  <si>
    <t xml:space="preserve">Les demandes de remplacement de passeports font-elles l’objet d’une enquête rigoureuse?
</t>
  </si>
  <si>
    <t>Si un titulaire d’un document de voyage a déclaré plusieurs pertes ou vols, peut-il y avoir une enquête policière?</t>
  </si>
  <si>
    <t>10.3   Mesures d’atténuation</t>
  </si>
  <si>
    <t xml:space="preserve">Tout document de voyage déclaré perdu ou volé doit-il être immédiatement annulé et ne plus être utilisé pour voyager?
</t>
  </si>
  <si>
    <t xml:space="preserve">Les documents de voyage déclarés perdus ou volés restent-ils non valides s’ils sont retrouvés subséquemment par leur titulaire légitime?
</t>
  </si>
  <si>
    <t xml:space="preserve">Ces documents de voyage retrouvés doivent-ils être retournés à l’autorité qui les a délivrés pour être détruits?
</t>
  </si>
  <si>
    <t xml:space="preserve">Les numéros des documents de voyage déclarés perdus ou volés sont-ils enregistrés dans une base de données nationale sur les documents de voyage perdus ou volés?
</t>
  </si>
  <si>
    <t xml:space="preserve">Ces numéros sont-ils stockés dans une telle base de données durant la période de validité des documents?
</t>
  </si>
  <si>
    <t xml:space="preserve">Les passeports vierges signalés perdus ou volés sont-ils inscrits dans une base de données nationale des documents de voyage perdus ou volés?
</t>
  </si>
  <si>
    <t xml:space="preserve">Cette base de données est-elle accessible aux organismes de contrôle frontalier, aux autorités de l’immigration, aux organismes qui délivrent des visas et aux organismes d’application de la loi?
</t>
  </si>
  <si>
    <t xml:space="preserve">Les renseignements sur les documents de voyage déclarés perdus ou volés sont-ils transmis à la base de données d’Interpol sur les documents de voyage perdus et volés (Stolen and Lost Travel Documents (SLTD))?
</t>
  </si>
  <si>
    <t>Les passeports vierges manquants sont-ils signalés à la base de données d’Interpol sur les documents de voyage perdus et volés (Stolen and Lost Travel Documents (SLTD))?</t>
  </si>
  <si>
    <t>Les documents de voyage déclarés perdus ou volés sont-ils transmis à des partenaires internationaux et/ou au Système régional d’alerte sur les déplacements (Regional Movement Alert System (RMAS)) mis en place par la Coopération économique Asie-Pacifique (APEC)?</t>
  </si>
  <si>
    <t>Les passeports vierges manquants sont-ils signalés aux partenaires internationaux et/ou à la Coopération économique Asie-Pacifique (APEC)?</t>
  </si>
  <si>
    <t>Chapitre 11 — Délivrance de documents de voyage à l’étranger</t>
  </si>
  <si>
    <t>11.2   Aperçu du travail</t>
  </si>
  <si>
    <t>Les membres du personnel consulaire et les employés recrutés sur place qui s’acquittent de certaines fonctions associées à la délivrance à l’étranger font-ils l’objet d’une enquête de sécurité de même niveau que celle à laquelle sont assujettis les employés dans le pays d’origine?</t>
  </si>
  <si>
    <t xml:space="preserve">Les employés affectés dans les missions à l’étranger reçoivent-ils la même formation que les employés dans le pays d’origine?
</t>
  </si>
  <si>
    <t xml:space="preserve">Les politiques, les critères d’admissibilité, les exigences relatives aux demandes, etc. sont-elles les mêmes dans les missions à l’étranger que dans le pays d’origine?
</t>
  </si>
  <si>
    <t>Les politiques et pratiques en matière de sécurité sont-elles toutes rigoureusement et complètement mises en œuvre dans toutes les installations et organisations qui participent au processus de délivrance des documents de voyage?</t>
  </si>
  <si>
    <t>Y a-t-il des communications constantes entre l’Administration centrale de l’autorité de délivrance et les missions pour s’assurer que les politiques et les pratiques en matière de délivrance sont connues et appliquées?</t>
  </si>
  <si>
    <t>Des vérifications, des examens et des contrôles de la qualité sont-ils effectués régulièrement par l’administration centrale pour s’assurer que toutes les politiques et les pratiques sont mises en application dans toutes les missions à l’étranger?</t>
  </si>
  <si>
    <t>11.3   Admissibilité</t>
  </si>
  <si>
    <t>Un superviseur, citoyen du pays, doit-il toujours approuver la décision finale relative à l’admissibilité ?</t>
  </si>
  <si>
    <t>Les missions à l’étranger ont-elles accès aux mêmes bases de données sur les autorisations, les listes de surveillance et les restrictions aux déplacements, etc. que les bureaux qui délivrent des documents de voyage dans le pays d’origine?</t>
  </si>
  <si>
    <t>Les dossiers épineux sont-ils acheminés à l’administration centrale de l’autorité de délivrance?</t>
  </si>
  <si>
    <t>Les documents de voyage délivrés à l’étranger sont-ils enregistrés dans les bases de données nationales pertinentes?</t>
  </si>
  <si>
    <t>11.4   Personnalisation</t>
  </si>
  <si>
    <t xml:space="preserve">Les livrets personnalisés à l’étranger le sont-ils de la même manière, à l’aide de la même technologie d’impression et de stockage, que les livrets personnalisés dans le pays d’origine?  </t>
  </si>
  <si>
    <t xml:space="preserve">Est-ce que seuls les agents responsables de la délivrance des documents de voyage ont accès aux livrets vierges?
</t>
  </si>
  <si>
    <t>Si des employés recrutés sur place participent à la personnalisation des documents de voyage, ces documents sont-ils toujours vérifiés par un cadre supérieur du consulat, citoyen du pays d’origine, avant leur remise aux requérants?</t>
  </si>
  <si>
    <t>Dans le cas de documents de voyage personnalisés dans les consulats à l’étranger, est-ce que toutes les étapes décrites aux chapitres 4 et 5 relativement au traitement, à la comptabilisation et à l’entreposage des documents vierges sont mises en oeuvre intégralement dans les missions à l’étranger?</t>
  </si>
  <si>
    <t>Chapitre 12 — Intervenants nationaux et internationaux</t>
  </si>
  <si>
    <t>12.2   Intervenants nationaux</t>
  </si>
  <si>
    <t>L’autorité de délivrance des documents de voyage établit-elle des partenariats avec des organisations nationales, qui sont des intervenants dans la délivrance et l’utilisation des documents de voyage?</t>
  </si>
  <si>
    <t xml:space="preserve">L'ADDV échange-t-elle de l'information avec des organismes de contrôle frontalier et des autorités de l’immigration pour élaborer, concevoir et intégrer des dispositifs de sécurité dans les documents de voyage?
</t>
  </si>
  <si>
    <t>L'ADDV échange-t-elle de l'information avec des organismes de contrôle frontalier et des autorités de l’immigration pour échanger des renseignements sur la fraude de documents de voyage et les menaces à la sécurité?</t>
  </si>
  <si>
    <t>L'ADDV échange-t-elle de l'information avec des organismes de contrôle frontalier et des autorités de l’immigration pour assurer l’interopérabilité avec les systèmes de contrôle frontalier, actuels et futurs, et les infrastructures?</t>
  </si>
  <si>
    <t xml:space="preserve">L'ADDV échange-t-elle de l'information avec des organismes de contrôle frontalier et des autorités de l’immigration pour partager des renseignements sur les documents de voyage déclarés perdus ou volés?
</t>
  </si>
  <si>
    <t>L'ADDV échange-t-elle de l'information avec des organismes d’application de la loi, des forces policières et des laboratoires de documents judiciaires relatifs à la fraude et aux caractéristiques de sécurité des documents de voyage?</t>
  </si>
  <si>
    <t>L'ADDV échange-t-elle de l'information concernant les versions de document et les dispositifs de sécurité avec des organismes de l'état civil qui délivrent des documents sources et primaires et des documents d'appui utilisés lors de la détermination de l'admissibilité?</t>
  </si>
  <si>
    <t>L'ADDV échange-t-elle de l'information avec d’autres organisations nationales qui participent au processus de délivrance des documents de voyage (par exemple, délivrance de documents de voyage à l’étranger, délivrance de passeports diplomatiques, spéciaux, officiels, acceptation de demandes)?</t>
  </si>
  <si>
    <t>12.3   Partenaires internationaux</t>
  </si>
  <si>
    <t xml:space="preserve">L’autorité de délivrance établit-elle des partenariats et des associations avec d’autres pays et des organisations internationales?
</t>
  </si>
  <si>
    <t xml:space="preserve">L’autorité de délivrance connaît-elle le rôle du programme MRTD (Document de voyage lisible à la machine / Machine Readable Travel Document) de l’OACI?
</t>
  </si>
  <si>
    <t xml:space="preserve">L’autorité de délivrance participe-t-elle au Groupe consultatif technique sur les documents de voyage lisibles à la machine (TAG/MRTD) de l’OACI et à ses deux groupes de travail (NTWG et ICBWG)?
</t>
  </si>
  <si>
    <t xml:space="preserve">L’autorité de délivrance participe-t-elle à des réseaux internationaux d’échange de données, comme la base de données d’Interpol sur les documents de voyage volés et perdus (Stolen and Lost Travel Documents) et le Système régional d’alerte sur les déplacements (Regional Movement Alert System (RMAS)) de l’APEC ou autres?
</t>
  </si>
  <si>
    <t>L’autorité de délivrance participe-t-elle à des partenariats nationaux et internationaux pour partager des données ou des renseignements sur les menaces à la sécurité, les contrefaçons et les faussaires, les dispositifs de sécurité et les pratiques en matière de sécurité?</t>
  </si>
  <si>
    <t xml:space="preserve">Au besoin, l’autorité de délivrance connaît-elle les programmes de renforcement des capacités, de soutien, de financement et d’expertise disponibles?
</t>
  </si>
  <si>
    <t xml:space="preserve">12.4   Partenaires privés </t>
  </si>
  <si>
    <t>L’autorité de délivrance partage-t-elle des renseignements avec des compagnies et des associations aériennes, qui vérifient l’intégrité des documents de voyage, stockent et transmettent des renseignements sur les passagers?</t>
  </si>
  <si>
    <t>L’autorité de délivrance partage-t-elle des renseignements avec l’Organisation internationale de normalisation (ISO) et d’autres entreprises privées pour obtenir des renseignements sur les nouvelles technologies, les systèmes et les processus?</t>
  </si>
  <si>
    <t xml:space="preserve">L’autorité de délivrance présente-t-elle régulièrement des demandes de renseignements pour être au courant des plus récentes recherches et innovations?
</t>
  </si>
  <si>
    <t>Onglet 4 :  Secteurs posant problème</t>
  </si>
  <si>
    <t>Onglet 3 : Résultats à risque élevé</t>
  </si>
  <si>
    <t>3. Chaque question fait référence à des pratiques exemplaires particulières identifiées dans la Partie 1 du Guide d'évaluation. Si une question  n'est pas claire, l'évaluateur devrait consulter la Partie 1 pour avoir une meilleure compréhension de la question examinée. Le numéro correspondant de la section est affiché dans la colonne près du numéro de la question.</t>
  </si>
  <si>
    <t>2. L'onglet 2 de ce chiffrier électronique intitulé « Feuille de travail de l'évaluateur »  représente la feuille de travail dans laquelle les évaluateurs saisiront les résultats de leur évaluation d'une autorité de délivrance des documents de voyage (ADDV).</t>
  </si>
  <si>
    <t>Chapitre 1 — Autorité de délivrance des documents de voyage — Structure organisationnelle, sécurité intérieure et pratiques générales de sécurité</t>
  </si>
  <si>
    <t>Secteurs à problème potentiels indiqués par des cotes de risque élevées</t>
  </si>
  <si>
    <t>Éléments comportant un risque élevé qui doivent faire l'objet d'un examen</t>
  </si>
  <si>
    <t>Chapitres et sections</t>
  </si>
  <si>
    <t>Nombre de réponses</t>
  </si>
  <si>
    <t>1.3 Sécurité intérieure</t>
  </si>
  <si>
    <t>1.4 Pratiques générales de sécurité</t>
  </si>
  <si>
    <t>2.3 Photographies</t>
  </si>
  <si>
    <t>2.4 Identificateurs biométriques secondaires</t>
  </si>
  <si>
    <t>2.5 Traitement et protection des renseignements personnels</t>
  </si>
  <si>
    <t>2.2 Processus de demande et exigences relatives aux demandes</t>
  </si>
  <si>
    <t>3.1 Résumé</t>
  </si>
  <si>
    <t>3.2 Traitement des premières demandes par rapport aux renouvellements</t>
  </si>
  <si>
    <t>3.3 Demandes pour enfant</t>
  </si>
  <si>
    <t>3.4 Preuves documentaires</t>
  </si>
  <si>
    <t>3.5 Autres moyens d’établir l’identité des requérants</t>
  </si>
  <si>
    <t>4.1 Résumé</t>
  </si>
  <si>
    <t>4.2 Production des livrets</t>
  </si>
  <si>
    <t>4.3 Numérotation</t>
  </si>
  <si>
    <t>4.4 Expédition et entreposage</t>
  </si>
  <si>
    <t>4.5 Comptabilisation</t>
  </si>
  <si>
    <t>5.2 Personnalisation</t>
  </si>
  <si>
    <t>5.3 Remise</t>
  </si>
  <si>
    <t>6.2 Documents de voyage lisibles à la machine (DVLM)</t>
  </si>
  <si>
    <t>6.3 Documents de voyage électroniques lisibles à la machine</t>
  </si>
  <si>
    <t>6.4 Normes de l’OACI, pratiques recommandées et spécifications</t>
  </si>
  <si>
    <t>6.5 Types de documents de voyage</t>
  </si>
  <si>
    <t>Chapitre 7 - Sécurité des installations</t>
  </si>
  <si>
    <t>7.2 Politiques en matière de sécurité physique</t>
  </si>
  <si>
    <t xml:space="preserve">7.3 Zones de sécurité </t>
  </si>
  <si>
    <t>7.4 Contrôle d’accès et surveillance</t>
  </si>
  <si>
    <t>7.5 Autres pratiques de sécurité physique et de protection</t>
  </si>
  <si>
    <t>Chapitre 8 - Sécurité des technologies de l’information</t>
  </si>
  <si>
    <t>8.2 Politiques et pratiques en matière de STI</t>
  </si>
  <si>
    <t>8.3 Sécurité des utilisateurs</t>
  </si>
  <si>
    <t>8.4 Personnel responsable de la TI</t>
  </si>
  <si>
    <t>Chapitre 9 - Protéger et promouvoir l'intégrité  du personnel et de l'organisme</t>
  </si>
  <si>
    <t>9.2 Autorisations de sécurité et séances d'information en matière de sécurité</t>
  </si>
  <si>
    <t>9.3 Organisation du travail</t>
  </si>
  <si>
    <t>9.4 Moral des employés</t>
  </si>
  <si>
    <t>9.5 Enquêtes et sanctions</t>
  </si>
  <si>
    <t>Chapitre 10 - Documents de voyage perdus et volés</t>
  </si>
  <si>
    <t>10.2 Mesures de prévention</t>
  </si>
  <si>
    <t>10.3 Mesures d’atténuation</t>
  </si>
  <si>
    <t>Chapitre 11 - Délivrance de documents de voyage à l’étranger</t>
  </si>
  <si>
    <t>11.2 Aperçu du travail</t>
  </si>
  <si>
    <t>11.3 Admissibilité</t>
  </si>
  <si>
    <t>11.4 Personnalisation</t>
  </si>
  <si>
    <t>12.2  Intervenants nationaux</t>
  </si>
  <si>
    <t>Évaluation complète : chapitres 1 à 12</t>
  </si>
  <si>
    <r>
      <rPr>
        <sz val="11"/>
        <color indexed="8"/>
        <rFont val="Arial"/>
        <family val="2"/>
      </rPr>
      <t>7.</t>
    </r>
    <r>
      <rPr>
        <b/>
        <sz val="11"/>
        <color indexed="8"/>
        <rFont val="Arial"/>
        <family val="2"/>
      </rPr>
      <t xml:space="preserve"> Colonne « Risques » — </t>
    </r>
    <r>
      <rPr>
        <sz val="11"/>
        <color indexed="8"/>
        <rFont val="Arial"/>
        <family val="2"/>
      </rPr>
      <t xml:space="preserve">Utilisez le menu déroulant pour indiquer si le niveau de risque est faible, moyen ou élevé (F/M/É). 
</t>
    </r>
    <r>
      <rPr>
        <b/>
        <sz val="11"/>
        <color indexed="8"/>
        <rFont val="Arial"/>
        <family val="2"/>
      </rPr>
      <t xml:space="preserve">
   • Faible — </t>
    </r>
    <r>
      <rPr>
        <sz val="11"/>
        <color indexed="8"/>
        <rFont val="Arial"/>
        <family val="2"/>
      </rPr>
      <t xml:space="preserve">Indique que l'ADDV peut accepter le niveau de risque ou qu'il n'y a aucun besoin urgent d'apporter des changements aux pratiques actuelles de l'ADDV.  </t>
    </r>
    <r>
      <rPr>
        <b/>
        <sz val="11"/>
        <color indexed="8"/>
        <rFont val="Arial"/>
        <family val="2"/>
      </rPr>
      <t xml:space="preserve">
   • Moyen — </t>
    </r>
    <r>
      <rPr>
        <sz val="11"/>
        <color indexed="8"/>
        <rFont val="Arial"/>
        <family val="2"/>
      </rPr>
      <t>Indique qu'un risque important existe, mais que des mesures correctrices ne constituent peut-être pas une priorité urgente.</t>
    </r>
    <r>
      <rPr>
        <b/>
        <sz val="11"/>
        <color indexed="8"/>
        <rFont val="Arial"/>
        <family val="2"/>
      </rPr>
      <t xml:space="preserve">
   • Élevé — </t>
    </r>
    <r>
      <rPr>
        <sz val="11"/>
        <color indexed="8"/>
        <rFont val="Arial"/>
        <family val="2"/>
      </rPr>
      <t>Indique que le risque doit être pris au sérieux et que des mesures correctrices devraient être considérées comme une priorité.</t>
    </r>
    <r>
      <rPr>
        <b/>
        <sz val="11"/>
        <color indexed="8"/>
        <rFont val="Arial"/>
        <family val="2"/>
      </rPr>
      <t xml:space="preserve">  
Nota — </t>
    </r>
    <r>
      <rPr>
        <sz val="11"/>
        <color indexed="8"/>
        <rFont val="Arial"/>
        <family val="2"/>
      </rPr>
      <t xml:space="preserve">En ce qui concerne les questions « sans objet », le risque devrait être indiqué comme « faible » puisque les questions sans objet ne sont pas considérées comme reflétant des secteurs à problèmes nécessitant une attention particulière. 
</t>
    </r>
    <r>
      <rPr>
        <b/>
        <sz val="11"/>
        <color indexed="8"/>
        <rFont val="Arial"/>
        <family val="2"/>
      </rPr>
      <t xml:space="preserve">
Nota — </t>
    </r>
    <r>
      <rPr>
        <sz val="11"/>
        <color indexed="8"/>
        <rFont val="Arial"/>
        <family val="2"/>
      </rPr>
      <t>En</t>
    </r>
    <r>
      <rPr>
        <b/>
        <sz val="11"/>
        <color indexed="8"/>
        <rFont val="Arial"/>
        <family val="2"/>
      </rPr>
      <t xml:space="preserve"> </t>
    </r>
    <r>
      <rPr>
        <sz val="11"/>
        <color indexed="8"/>
        <rFont val="Arial"/>
        <family val="2"/>
      </rPr>
      <t xml:space="preserve">ce qui concerne les questions auxquelles on ne peut répondre par manque de renseignements, le risque devrait être classé comme étant « élevé ». Jusqu'à ce qu'il y ait suffisamment de données permettant de déterminer adéquatement le niveau de risque, un risque inconnu est considéré comme étant un risque élevé. 
</t>
    </r>
  </si>
  <si>
    <t xml:space="preserve">La cotation du risque — mode de fonctionnement 
8.  Une fois le pourcentage de conformité de l'ADDV et le risque (É/M/F) saisis par l'évaluateur pour chaque question, le Guide d'évaluation permettra de calculer automatiquement une « cote du risque » indiquant les questions qui présentent les plus grandes vulnérabilités pour l'ADDV. 
9. La cote du risque pour chaque question varie entre 0 et 100 %. Une cote faible est un bon signe. Une cote plus élevée montre qu'un examen supplémentaire et des changements aux pratiques d'un pays peuvent être nécessaires. Lorsque le niveau de conformité est de 100 %, la cote du risque sera de 0 %. 
10. Lorsque l'évaluateur note le risque comme étant faible, la cote du risque sera également de 0 %, même si aucune conformité aux pratiques exemplaires n'est associée à cette question. C'est pourquoi un risque faible signifie que l'ADDV peut accepter le niveau de risque ou que la nécessité d'apporter des changements aux pratiques actuelles de l'ADDV ne constitue pas un besoin urgent. Lorsque l'évaluateur qualifie le risque de moyen ou élevé, l'évaluation du risque sera plus élevée. Par exemple, lorsque le niveau de conformité est de 0 % et que le risque est considéré élevé, la cote du risque sera de 100 %. 
11. Un niveau de conformité faible et un risque moyen ou élevé engendreront généralement des cotes du risque plus élevées. Un niveau de conformité élevé et un risque faible ou moyen engendreront généralement des cotes du risque plus basses.
</t>
  </si>
  <si>
    <t>4. Les évaluateurs doivent saisir les résultats dans trois colonnes —  « Conformité »,  « Remarques sur les écarts et les mesures d'atténuation » et « Risques ». Toutes les autres colonnes sont en gris pour indiquer que les données ne peuvent y être saisies.</t>
  </si>
  <si>
    <t xml:space="preserve">5. Colonne « Conformité » — Indiquez, sur une échelle de 0 à 100, le degré auquel l'ADDV répond à la question posée. Si la réponse est un « oui » clair, le niveau de conformité est de 100 %. S'il s'agit d'un « non », le niveau est de 0 %. L'évaluateur peut indiquer le niveau de conformité partielle en inscrivant une valeur comprise entre 0 et 100 %. Si la question est sans objet, laissez cette cellule vierge. Voir la note au point 7 ci-dessous. </t>
  </si>
  <si>
    <r>
      <rPr>
        <sz val="11"/>
        <color indexed="8"/>
        <rFont val="Arial"/>
        <family val="2"/>
      </rPr>
      <t xml:space="preserve">6. </t>
    </r>
    <r>
      <rPr>
        <b/>
        <sz val="11"/>
        <color indexed="8"/>
        <rFont val="Arial"/>
        <family val="2"/>
      </rPr>
      <t xml:space="preserve">Colonne « Remarques sur les écarts et les mesures d'atténuation » — </t>
    </r>
    <r>
      <rPr>
        <sz val="11"/>
        <color indexed="8"/>
        <rFont val="Arial"/>
        <family val="2"/>
      </rPr>
      <t>Des commentaires sont nécessaires lorsque le niveau de conformité aux pratiques exemplaires n'est pas de 100 %. Il s'agit de la partie la plus importante du processus d'évaluation. L'évaluateur devrait indiquer de quelle façon particulière l'ADDV n'est pas en conformité avec les pratiques exemplaires et les mesures d'atténuation mises en place pour réduire les risques liés à la non-conformité aux pratiques exemplaires. Par exemple, l'ADDV peut atteindre un niveau de sécurité élevé en recourant à divers moyens. Si la question est sans objet ou qu'aucun renseignement n'est disponible, on doit en fournir la raison. Si la non-conformité n'est pas suffisamment atténuée, la remarque devrait indiquer qu'un examen supplémentaire ou des mesures additionnelles doivent être pris en considération. Les commentaires inscrits dans cette colonne expliqueront à la haute direction de l'ADDV et aux pays donateurs (dans le cas d'initiatives de renforcement des capacités) pour quelles raisons et de quelle façon les déterminations du risque ont été effectuées.</t>
    </r>
  </si>
  <si>
    <t xml:space="preserve">Nota — Ce guide avait été verrouillé pour prévenir toute modification accidentelle du contenu. Si des modifications doivent être apportées, cliquez sur l'onglet « Révision », puis cliquez sur « Désactiver la protection ». Le mot de passe est « icbwg ». N'oubliez pas de protéger la feuille de travail de la même manière après avoir apporté les modifications nécessaires. Toutefois, la feuille des Résultats à risque élevé ne devrait pas être protégée par un mot de passe car elle ne se rafraîchira pas si elle l'est. </t>
  </si>
  <si>
    <t xml:space="preserve">L'objectif d'une « cote du risque » est d'aider les autorités de délivrance des documents de voyage (ADDV) à déterminer les secteurs qui pourraient nécessiter un examen ou un changement de leurs processus pour se conformer aux pratiques exemplaires internationales. 
Les cotes du risque varient entre 0 et 100 %. Une cote faible est un bon signe. Une cote élevée indique un secteur potentiellement à problème. On devrait d'abord  traiter les Résultats à risque élevé à la page précédente de ce classeur.
Le tableau suivant comprend les cotes de risque moyennes pour les 12 chapitres et pour chacune des sections de ces chapitres. Le tableau indique également combien de réponses au risque faibles, moyennes et élevées ont été données pour chaque section et pour chaque chapitre de l'ensemble de l'évaluation. Si aucune cote du risque n'est affichée, c'est peut-être parce que toutes les questions dans la section ont été jugées sans objet dans la feuille de travail. </t>
  </si>
  <si>
    <t xml:space="preserve">Les nouveaux requérants présentent-ils au moins deux documents de base et documents à l’appui fiables?
</t>
  </si>
  <si>
    <t>Les documents de base et les documents à l’appui acceptés sont-ils délivrés par un gouvernement ou une autre autorité officielle?</t>
  </si>
  <si>
    <t xml:space="preserve">Autant que possible, ces documents doivent-ils contenir des dispositifs de sécurité précis et être munis de photos sûres?
</t>
  </si>
  <si>
    <t xml:space="preserve">Un tel accès est-il limité à un petit nombre de personnes de confiance ayant un pouvoir de surveillance?
</t>
  </si>
  <si>
    <r>
      <t xml:space="preserve">Pour des raisons pratiques, toutes les réponses aux questions du Guide d'évaluation désignées comme étant à risque élevé sont énumérées ci-dessous afin de permettre à  l'autorité de délivrance des documents de voyage (ADDV) de les examiner et de déterminer les mesures à prendre. Bien que ces réponses nécessitent la plus haute priorité, toutes les réponses à risque moyen doivent également être examinées. 
Une fois que les éléments à risque moyen et élevé sont traités par l'ADDV, les éléments à risque faible peuvent être examinés en tenant compte des commentaires des évaluateurs sur les raisons pour lesquelles ce risque est jugé faible (c.-à-d. en raison des mesures d'atténuation, d'une mention « Sans objet », etc.) pour déterminer si des modifications sont requises.
</t>
    </r>
    <r>
      <rPr>
        <b/>
        <sz val="11"/>
        <color indexed="8"/>
        <rFont val="Arial"/>
        <family val="2"/>
      </rPr>
      <t>Nota — Pour voir les données de la feuille de travail de l'évaluateur, vous d</t>
    </r>
    <r>
      <rPr>
        <b/>
        <sz val="11"/>
        <rFont val="Arial"/>
        <family val="2"/>
      </rPr>
      <t xml:space="preserve">evrez mettre à jour le tableau. Vous pouvez le faire en cliquant sur l'onglet « Options », puis sur le bouton  « Actualiser », ou </t>
    </r>
    <r>
      <rPr>
        <b/>
        <sz val="11"/>
        <color indexed="8"/>
        <rFont val="Arial"/>
        <family val="2"/>
      </rPr>
      <t xml:space="preserve">en fermant Excel et en rouvrant le programme ou en cliquant dans l'en-tête ci-dessous de la colonne à l'aide du bouton de droite de la souris et en sélectionnant « Actualiser ». </t>
    </r>
  </si>
  <si>
    <t>Chapitre 1 - Autorité de délivrance des documents de voyage — Structure organisationnelle, sécurité intérieure et pratiques générales de sécurité</t>
  </si>
  <si>
    <t>7.5   Autres pratiques de sécurité physique et de protection</t>
  </si>
  <si>
    <t xml:space="preserve">Moyen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</si>
</sst>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indexed="8"/>
      <name val="Arial"/>
      <family val="2"/>
    </font>
    <font>
      <b/>
      <sz val="11"/>
      <color indexed="8"/>
      <name val="Arial"/>
      <family val="2"/>
    </font>
    <font>
      <sz val="7"/>
      <color indexed="8"/>
      <name val="Times New Roman"/>
      <family val="1"/>
    </font>
    <font>
      <sz val="11"/>
      <color indexed="8"/>
      <name val="Arial"/>
      <family val="2"/>
    </font>
    <font>
      <sz val="11"/>
      <color theme="1"/>
      <name val="Calibri"/>
      <family val="2"/>
      <scheme val="minor"/>
    </font>
    <font>
      <b/>
      <sz val="11"/>
      <color theme="1"/>
      <name val="Calibri"/>
      <family val="2"/>
      <scheme val="minor"/>
    </font>
    <font>
      <sz val="10"/>
      <color theme="1"/>
      <name val="Arial"/>
      <family val="2"/>
    </font>
    <font>
      <sz val="12"/>
      <color theme="1"/>
      <name val="Arial"/>
      <family val="2"/>
    </font>
    <font>
      <sz val="16"/>
      <color theme="1"/>
      <name val="Arial"/>
      <family val="2"/>
    </font>
    <font>
      <sz val="11"/>
      <color theme="1"/>
      <name val="Arial"/>
      <family val="2"/>
    </font>
    <font>
      <b/>
      <sz val="14"/>
      <color theme="1"/>
      <name val="Calibri"/>
      <family val="2"/>
      <scheme val="minor"/>
    </font>
    <font>
      <b/>
      <sz val="11"/>
      <color theme="1"/>
      <name val="Arial"/>
      <family val="2"/>
    </font>
    <font>
      <b/>
      <sz val="14"/>
      <color theme="1"/>
      <name val="Arial"/>
      <family val="2"/>
    </font>
    <font>
      <b/>
      <sz val="12"/>
      <color theme="1"/>
      <name val="Arial"/>
      <family val="2"/>
    </font>
    <font>
      <sz val="12"/>
      <color theme="1"/>
      <name val="Calibri"/>
      <family val="2"/>
      <scheme val="minor"/>
    </font>
    <font>
      <b/>
      <sz val="16"/>
      <color theme="1"/>
      <name val="Arial"/>
      <family val="2"/>
    </font>
    <font>
      <b/>
      <sz val="10"/>
      <color theme="1"/>
      <name val="Arial"/>
      <family val="2"/>
    </font>
    <font>
      <b/>
      <sz val="9"/>
      <color theme="1"/>
      <name val="Arial"/>
      <family val="2"/>
    </font>
    <font>
      <b/>
      <sz val="24"/>
      <color theme="1"/>
      <name val="Arial"/>
      <family val="2"/>
    </font>
    <font>
      <b/>
      <sz val="14"/>
      <color indexed="8"/>
      <name val="Arial"/>
      <family val="2"/>
    </font>
    <font>
      <sz val="10"/>
      <name val="Arial"/>
      <family val="2"/>
    </font>
    <font>
      <sz val="10"/>
      <color indexed="8"/>
      <name val="Symbol"/>
      <family val="1"/>
      <charset val="2"/>
    </font>
    <font>
      <sz val="11"/>
      <name val="Arial"/>
      <family val="2"/>
    </font>
    <font>
      <b/>
      <sz val="11"/>
      <name val="Arial"/>
      <family val="2"/>
    </font>
    <font>
      <b/>
      <sz val="12"/>
      <color theme="1"/>
      <name val="Arial"/>
    </font>
  </fonts>
  <fills count="13">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indexed="55"/>
        <bgColor indexed="64"/>
      </patternFill>
    </fill>
  </fills>
  <borders count="111">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style="thin">
        <color indexed="64"/>
      </top>
      <bottom style="thin">
        <color rgb="FF000000"/>
      </bottom>
      <diagonal/>
    </border>
    <border>
      <left style="medium">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style="medium">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indexed="64"/>
      </right>
      <top/>
      <bottom style="thin">
        <color indexed="64"/>
      </bottom>
      <diagonal/>
    </border>
    <border>
      <left style="thin">
        <color rgb="FF000000"/>
      </left>
      <right style="thin">
        <color indexed="64"/>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thin">
        <color indexed="8"/>
      </left>
      <right style="thin">
        <color indexed="8"/>
      </right>
      <top style="thin">
        <color indexed="8"/>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bottom style="thin">
        <color indexed="64"/>
      </bottom>
      <diagonal/>
    </border>
    <border>
      <left style="medium">
        <color indexed="64"/>
      </left>
      <right/>
      <top/>
      <bottom/>
      <diagonal/>
    </border>
  </borders>
  <cellStyleXfs count="2">
    <xf numFmtId="0" fontId="0" fillId="0" borderId="0"/>
    <xf numFmtId="9" fontId="5" fillId="0" borderId="0" applyFont="0" applyFill="0" applyBorder="0" applyAlignment="0" applyProtection="0"/>
  </cellStyleXfs>
  <cellXfs count="365">
    <xf numFmtId="0" fontId="0" fillId="0" borderId="0" xfId="0"/>
    <xf numFmtId="0" fontId="0" fillId="0" borderId="0" xfId="0"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0" fillId="0" borderId="0" xfId="0" applyAlignment="1"/>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5"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69" xfId="0" applyFont="1" applyFill="1" applyBorder="1" applyAlignment="1">
      <alignment horizontal="center" vertical="center" wrapText="1"/>
    </xf>
    <xf numFmtId="0" fontId="7" fillId="2" borderId="70"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62"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79"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81" xfId="0" applyFont="1" applyFill="1" applyBorder="1" applyAlignment="1">
      <alignment horizontal="center" vertical="center" wrapText="1"/>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7" fillId="2" borderId="69" xfId="0" applyFont="1" applyFill="1" applyBorder="1" applyAlignment="1">
      <alignment horizontal="center" vertical="center"/>
    </xf>
    <xf numFmtId="0" fontId="0" fillId="0" borderId="0" xfId="0" applyFont="1"/>
    <xf numFmtId="0" fontId="8" fillId="0" borderId="0" xfId="0" applyFont="1"/>
    <xf numFmtId="0" fontId="9" fillId="0" borderId="0" xfId="0" applyFont="1"/>
    <xf numFmtId="9" fontId="0" fillId="0" borderId="0" xfId="0" applyNumberFormat="1"/>
    <xf numFmtId="0" fontId="10" fillId="0" borderId="0" xfId="0" applyFont="1" applyFill="1" applyBorder="1" applyAlignment="1">
      <alignment vertical="center" wrapText="1"/>
    </xf>
    <xf numFmtId="9" fontId="0" fillId="0" borderId="11" xfId="0" applyNumberFormat="1" applyBorder="1" applyAlignment="1">
      <alignment horizontal="center"/>
    </xf>
    <xf numFmtId="9" fontId="12" fillId="3" borderId="12" xfId="0" applyNumberFormat="1" applyFont="1" applyFill="1" applyBorder="1" applyAlignment="1">
      <alignment horizontal="center" vertical="center" wrapText="1"/>
    </xf>
    <xf numFmtId="0" fontId="0" fillId="4" borderId="82" xfId="0" applyFill="1" applyBorder="1" applyAlignment="1" applyProtection="1">
      <alignment horizontal="left" vertical="top" wrapText="1"/>
      <protection locked="0"/>
    </xf>
    <xf numFmtId="0" fontId="0" fillId="0" borderId="0" xfId="0" applyAlignment="1">
      <alignment horizontal="left"/>
    </xf>
    <xf numFmtId="0" fontId="8" fillId="0" borderId="0" xfId="0" applyFont="1" applyAlignment="1">
      <alignment horizontal="left"/>
    </xf>
    <xf numFmtId="0" fontId="10"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13" fillId="0" borderId="0" xfId="0" applyFont="1"/>
    <xf numFmtId="0" fontId="7" fillId="0" borderId="0" xfId="0" applyFont="1"/>
    <xf numFmtId="9" fontId="0" fillId="0" borderId="13" xfId="0" applyNumberFormat="1" applyBorder="1" applyAlignment="1">
      <alignment horizontal="center"/>
    </xf>
    <xf numFmtId="9" fontId="0" fillId="0" borderId="14" xfId="0" applyNumberFormat="1" applyBorder="1" applyAlignment="1">
      <alignment horizontal="center"/>
    </xf>
    <xf numFmtId="0" fontId="0" fillId="0" borderId="0" xfId="0" applyAlignment="1">
      <alignment wrapText="1"/>
    </xf>
    <xf numFmtId="0" fontId="0" fillId="0" borderId="0" xfId="0" applyAlignment="1">
      <alignment horizontal="left" vertical="center" wrapText="1"/>
    </xf>
    <xf numFmtId="0" fontId="6" fillId="5" borderId="5" xfId="0" applyFont="1" applyFill="1" applyBorder="1" applyAlignment="1">
      <alignment horizontal="center" vertical="center" wrapText="1"/>
    </xf>
    <xf numFmtId="0" fontId="11" fillId="5" borderId="5" xfId="0" applyFont="1" applyFill="1" applyBorder="1" applyAlignment="1">
      <alignment horizontal="center" vertical="center"/>
    </xf>
    <xf numFmtId="0" fontId="6" fillId="5" borderId="5" xfId="0" applyFont="1" applyFill="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wrapText="1"/>
    </xf>
    <xf numFmtId="0" fontId="0" fillId="6" borderId="5" xfId="0" applyFill="1" applyBorder="1" applyAlignment="1">
      <alignment horizontal="left" vertical="center" wrapText="1"/>
    </xf>
    <xf numFmtId="0" fontId="0" fillId="6" borderId="5" xfId="0" applyFill="1" applyBorder="1" applyAlignment="1">
      <alignment wrapText="1"/>
    </xf>
    <xf numFmtId="0" fontId="0" fillId="7" borderId="5" xfId="0" applyFill="1" applyBorder="1" applyAlignment="1">
      <alignment horizontal="left" vertical="center" wrapText="1"/>
    </xf>
    <xf numFmtId="0" fontId="0" fillId="7" borderId="5" xfId="0" applyFill="1" applyBorder="1" applyAlignment="1">
      <alignment wrapText="1"/>
    </xf>
    <xf numFmtId="0" fontId="0" fillId="7" borderId="5" xfId="0" applyFill="1" applyBorder="1"/>
    <xf numFmtId="0" fontId="0" fillId="0" borderId="5" xfId="0" applyFill="1" applyBorder="1"/>
    <xf numFmtId="9" fontId="0" fillId="0" borderId="15" xfId="0" applyNumberFormat="1" applyBorder="1" applyAlignment="1">
      <alignment horizontal="center"/>
    </xf>
    <xf numFmtId="9" fontId="0" fillId="0" borderId="16" xfId="0" applyNumberFormat="1" applyBorder="1" applyAlignment="1">
      <alignment horizontal="center"/>
    </xf>
    <xf numFmtId="9" fontId="0" fillId="0" borderId="17" xfId="0" applyNumberFormat="1" applyBorder="1" applyAlignment="1">
      <alignment horizontal="center"/>
    </xf>
    <xf numFmtId="9" fontId="12" fillId="3" borderId="19" xfId="0" applyNumberFormat="1" applyFont="1" applyFill="1" applyBorder="1" applyAlignment="1">
      <alignment horizontal="center" vertical="center" wrapText="1"/>
    </xf>
    <xf numFmtId="0" fontId="0" fillId="8" borderId="5" xfId="0" applyFill="1" applyBorder="1" applyAlignment="1">
      <alignment wrapText="1"/>
    </xf>
    <xf numFmtId="0" fontId="0" fillId="8" borderId="5" xfId="0" applyFill="1" applyBorder="1"/>
    <xf numFmtId="0" fontId="0" fillId="8" borderId="5" xfId="0" applyFill="1" applyBorder="1" applyAlignment="1">
      <alignment horizontal="left" vertical="center" wrapText="1"/>
    </xf>
    <xf numFmtId="0" fontId="0" fillId="6" borderId="5" xfId="0" applyFill="1" applyBorder="1"/>
    <xf numFmtId="9" fontId="0" fillId="0" borderId="20" xfId="0" applyNumberFormat="1" applyBorder="1" applyAlignment="1">
      <alignment horizontal="center"/>
    </xf>
    <xf numFmtId="9" fontId="0" fillId="0" borderId="21" xfId="0" applyNumberFormat="1" applyBorder="1" applyAlignment="1">
      <alignment horizontal="center"/>
    </xf>
    <xf numFmtId="9" fontId="0" fillId="0" borderId="22" xfId="0" applyNumberFormat="1" applyBorder="1" applyAlignment="1">
      <alignment horizontal="center"/>
    </xf>
    <xf numFmtId="9" fontId="0" fillId="0" borderId="23" xfId="0" applyNumberFormat="1" applyBorder="1" applyAlignment="1">
      <alignment horizontal="center"/>
    </xf>
    <xf numFmtId="9" fontId="0" fillId="0" borderId="0" xfId="0" applyNumberFormat="1" applyBorder="1" applyAlignment="1">
      <alignment horizontal="center"/>
    </xf>
    <xf numFmtId="9" fontId="0" fillId="0" borderId="24" xfId="0" applyNumberFormat="1" applyBorder="1" applyAlignment="1">
      <alignment horizontal="center"/>
    </xf>
    <xf numFmtId="0" fontId="12" fillId="3" borderId="25" xfId="0" applyNumberFormat="1" applyFont="1" applyFill="1" applyBorder="1" applyAlignment="1">
      <alignment horizontal="center" vertical="center" wrapText="1"/>
    </xf>
    <xf numFmtId="0" fontId="12" fillId="3" borderId="26" xfId="0" applyNumberFormat="1" applyFont="1" applyFill="1" applyBorder="1" applyAlignment="1">
      <alignment horizontal="center" vertical="center" wrapText="1"/>
    </xf>
    <xf numFmtId="0" fontId="12" fillId="3" borderId="10" xfId="0" applyNumberFormat="1" applyFont="1" applyFill="1" applyBorder="1" applyAlignment="1">
      <alignment horizontal="center" vertical="center" wrapText="1"/>
    </xf>
    <xf numFmtId="9" fontId="12" fillId="3" borderId="27" xfId="0" applyNumberFormat="1" applyFont="1" applyFill="1" applyBorder="1" applyAlignment="1">
      <alignment horizontal="center" vertical="center" wrapText="1"/>
    </xf>
    <xf numFmtId="9" fontId="0" fillId="0" borderId="28" xfId="0" applyNumberFormat="1" applyBorder="1" applyAlignment="1">
      <alignment horizontal="center"/>
    </xf>
    <xf numFmtId="9" fontId="0" fillId="0" borderId="29" xfId="0" applyNumberFormat="1" applyBorder="1" applyAlignment="1">
      <alignment horizontal="center"/>
    </xf>
    <xf numFmtId="9" fontId="0" fillId="0" borderId="30" xfId="0" applyNumberFormat="1" applyBorder="1" applyAlignment="1">
      <alignment horizontal="center"/>
    </xf>
    <xf numFmtId="0" fontId="0" fillId="0" borderId="31" xfId="0" applyBorder="1" applyAlignment="1">
      <alignment horizontal="center"/>
    </xf>
    <xf numFmtId="0" fontId="0" fillId="0" borderId="4"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8" xfId="0" applyBorder="1" applyAlignment="1">
      <alignment horizontal="center"/>
    </xf>
    <xf numFmtId="0" fontId="0" fillId="0" borderId="6"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9" borderId="41" xfId="0" applyFill="1" applyBorder="1" applyAlignment="1">
      <alignment horizontal="center"/>
    </xf>
    <xf numFmtId="9" fontId="0" fillId="0" borderId="4" xfId="0" applyNumberFormat="1" applyBorder="1" applyAlignment="1" applyProtection="1">
      <alignment horizontal="center" vertical="center"/>
      <protection locked="0"/>
    </xf>
    <xf numFmtId="0" fontId="7" fillId="2" borderId="63" xfId="0" applyFont="1" applyFill="1" applyBorder="1" applyAlignment="1">
      <alignment horizontal="center" vertical="center"/>
    </xf>
    <xf numFmtId="0" fontId="7" fillId="2" borderId="62" xfId="0" applyFont="1" applyFill="1" applyBorder="1" applyAlignment="1">
      <alignment horizontal="center" vertical="center"/>
    </xf>
    <xf numFmtId="0" fontId="8" fillId="0" borderId="0" xfId="0" applyFont="1" applyFill="1" applyBorder="1" applyAlignment="1">
      <alignment vertical="center" wrapText="1"/>
    </xf>
    <xf numFmtId="0" fontId="10" fillId="0" borderId="0" xfId="0" applyFont="1" applyFill="1" applyBorder="1" applyAlignment="1">
      <alignment vertical="center"/>
    </xf>
    <xf numFmtId="9" fontId="5" fillId="0" borderId="42" xfId="1" applyNumberFormat="1" applyFont="1" applyBorder="1" applyAlignment="1">
      <alignment horizontal="center" vertical="center"/>
    </xf>
    <xf numFmtId="9" fontId="5" fillId="0" borderId="43" xfId="1" applyNumberFormat="1" applyFont="1" applyBorder="1" applyAlignment="1">
      <alignment horizontal="center" vertical="center"/>
    </xf>
    <xf numFmtId="9" fontId="0" fillId="0" borderId="18" xfId="0" applyNumberFormat="1" applyBorder="1" applyAlignment="1" applyProtection="1">
      <alignment horizontal="center" vertical="center"/>
      <protection locked="0"/>
    </xf>
    <xf numFmtId="0" fontId="7" fillId="2" borderId="64" xfId="0" applyFont="1" applyFill="1" applyBorder="1" applyAlignment="1">
      <alignment horizontal="center" vertical="center"/>
    </xf>
    <xf numFmtId="0" fontId="0" fillId="4" borderId="83" xfId="0" applyFill="1" applyBorder="1" applyAlignment="1" applyProtection="1">
      <alignment horizontal="left" vertical="top" wrapText="1"/>
      <protection locked="0"/>
    </xf>
    <xf numFmtId="0" fontId="0" fillId="9" borderId="43" xfId="0" applyFill="1" applyBorder="1" applyAlignment="1">
      <alignment horizontal="center"/>
    </xf>
    <xf numFmtId="0" fontId="0" fillId="9" borderId="41" xfId="0" applyFill="1" applyBorder="1"/>
    <xf numFmtId="0" fontId="0" fillId="0" borderId="45"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12" fillId="9" borderId="43" xfId="0" applyFont="1" applyFill="1" applyBorder="1" applyAlignment="1">
      <alignment horizontal="left" vertical="center"/>
    </xf>
    <xf numFmtId="9" fontId="5" fillId="2" borderId="42" xfId="1" applyNumberFormat="1" applyFont="1" applyFill="1" applyBorder="1" applyAlignment="1">
      <alignment horizontal="center" vertical="center"/>
    </xf>
    <xf numFmtId="9" fontId="5" fillId="2" borderId="47" xfId="1" applyNumberFormat="1" applyFont="1" applyFill="1" applyBorder="1" applyAlignment="1">
      <alignment horizontal="center" vertical="center"/>
    </xf>
    <xf numFmtId="0" fontId="0" fillId="0" borderId="4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13" fillId="3" borderId="43" xfId="0" applyFont="1" applyFill="1" applyBorder="1" applyAlignment="1">
      <alignment horizontal="center" vertical="center"/>
    </xf>
    <xf numFmtId="9" fontId="14" fillId="3" borderId="30" xfId="0" applyNumberFormat="1" applyFont="1" applyFill="1" applyBorder="1" applyAlignment="1">
      <alignment horizontal="center" vertical="center" wrapText="1"/>
    </xf>
    <xf numFmtId="0" fontId="14" fillId="3" borderId="49" xfId="0" applyNumberFormat="1" applyFont="1" applyFill="1" applyBorder="1" applyAlignment="1">
      <alignment horizontal="center" vertical="center" wrapText="1"/>
    </xf>
    <xf numFmtId="0" fontId="14" fillId="3" borderId="9" xfId="0" applyNumberFormat="1" applyFont="1" applyFill="1" applyBorder="1" applyAlignment="1">
      <alignment horizontal="center" vertical="center" wrapText="1"/>
    </xf>
    <xf numFmtId="0" fontId="14" fillId="3" borderId="50" xfId="0" applyNumberFormat="1" applyFont="1" applyFill="1" applyBorder="1" applyAlignment="1">
      <alignment horizontal="center" vertical="center" wrapText="1"/>
    </xf>
    <xf numFmtId="9" fontId="0" fillId="0" borderId="0" xfId="0" applyNumberFormat="1" applyBorder="1"/>
    <xf numFmtId="9" fontId="14" fillId="3" borderId="52" xfId="0" applyNumberFormat="1" applyFont="1" applyFill="1" applyBorder="1" applyAlignment="1">
      <alignment horizontal="center" vertical="center" wrapText="1"/>
    </xf>
    <xf numFmtId="0" fontId="14" fillId="3" borderId="51" xfId="0" applyNumberFormat="1" applyFont="1" applyFill="1" applyBorder="1" applyAlignment="1">
      <alignment horizontal="center" vertical="center" wrapText="1"/>
    </xf>
    <xf numFmtId="0" fontId="14" fillId="3" borderId="26" xfId="0" applyNumberFormat="1" applyFont="1" applyFill="1" applyBorder="1" applyAlignment="1">
      <alignment horizontal="center" vertical="center" wrapText="1"/>
    </xf>
    <xf numFmtId="0" fontId="14" fillId="3" borderId="10" xfId="0" applyNumberFormat="1" applyFont="1" applyFill="1" applyBorder="1" applyAlignment="1">
      <alignment horizontal="center" vertical="center" wrapText="1"/>
    </xf>
    <xf numFmtId="9" fontId="0" fillId="0" borderId="53" xfId="0" applyNumberFormat="1" applyBorder="1" applyAlignment="1">
      <alignment horizontal="center"/>
    </xf>
    <xf numFmtId="0" fontId="15"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horizontal="left" vertical="top"/>
    </xf>
    <xf numFmtId="0" fontId="14" fillId="0" borderId="0" xfId="0" applyFont="1" applyFill="1" applyBorder="1" applyAlignment="1">
      <alignment horizontal="left" vertical="top" wrapText="1"/>
    </xf>
    <xf numFmtId="0" fontId="16" fillId="0" borderId="0" xfId="0" applyFont="1" applyFill="1" applyBorder="1" applyAlignment="1">
      <alignment horizontal="center" wrapText="1"/>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7" fillId="2" borderId="65"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64" xfId="0" applyFont="1" applyFill="1" applyBorder="1" applyAlignment="1">
      <alignment horizontal="left" vertical="top" wrapText="1"/>
    </xf>
    <xf numFmtId="0" fontId="7" fillId="2" borderId="66" xfId="0" applyFont="1" applyFill="1" applyBorder="1" applyAlignment="1">
      <alignment horizontal="left" vertical="top" wrapText="1"/>
    </xf>
    <xf numFmtId="0" fontId="7" fillId="2" borderId="8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2" borderId="74" xfId="0" applyFont="1" applyFill="1" applyBorder="1" applyAlignment="1">
      <alignment horizontal="left" vertical="top" wrapText="1"/>
    </xf>
    <xf numFmtId="0" fontId="7" fillId="2" borderId="75" xfId="0" applyFont="1" applyFill="1" applyBorder="1" applyAlignment="1">
      <alignment horizontal="left" vertical="top" wrapText="1"/>
    </xf>
    <xf numFmtId="0" fontId="7" fillId="2" borderId="78" xfId="0" applyFont="1" applyFill="1" applyBorder="1" applyAlignment="1">
      <alignment horizontal="left" vertical="top" wrapText="1"/>
    </xf>
    <xf numFmtId="0" fontId="7" fillId="2" borderId="68" xfId="0" applyFont="1" applyFill="1" applyBorder="1" applyAlignment="1">
      <alignment horizontal="left" vertical="top" wrapText="1"/>
    </xf>
    <xf numFmtId="0" fontId="0" fillId="0" borderId="0" xfId="0" applyAlignment="1">
      <alignment horizontal="left" vertical="top"/>
    </xf>
    <xf numFmtId="0" fontId="0" fillId="0" borderId="5" xfId="0" pivotButton="1" applyBorder="1" applyAlignment="1">
      <alignment horizontal="left" vertical="top" wrapText="1"/>
    </xf>
    <xf numFmtId="0" fontId="0" fillId="0" borderId="5" xfId="0" applyBorder="1" applyAlignment="1">
      <alignment horizontal="left" vertical="top" wrapText="1"/>
    </xf>
    <xf numFmtId="0" fontId="0" fillId="0" borderId="5" xfId="0" applyBorder="1" applyAlignment="1" applyProtection="1">
      <alignment horizontal="center" vertical="center"/>
      <protection locked="0"/>
    </xf>
    <xf numFmtId="9" fontId="0" fillId="0" borderId="96" xfId="0" applyNumberFormat="1" applyBorder="1" applyAlignment="1" applyProtection="1">
      <alignment horizontal="center" vertical="center"/>
      <protection locked="0"/>
    </xf>
    <xf numFmtId="9" fontId="0" fillId="0" borderId="84" xfId="0" applyNumberFormat="1" applyBorder="1" applyAlignment="1" applyProtection="1">
      <alignment horizontal="center" vertical="center"/>
      <protection locked="0"/>
    </xf>
    <xf numFmtId="9" fontId="0" fillId="0" borderId="5" xfId="0" applyNumberFormat="1" applyBorder="1" applyAlignment="1" applyProtection="1">
      <alignment horizontal="center" vertical="center"/>
      <protection locked="0"/>
    </xf>
    <xf numFmtId="0" fontId="0" fillId="0" borderId="97"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9" fontId="5" fillId="2" borderId="56" xfId="1" applyNumberFormat="1" applyFont="1" applyFill="1" applyBorder="1" applyAlignment="1">
      <alignment horizontal="center" vertical="center"/>
    </xf>
    <xf numFmtId="9" fontId="5" fillId="2" borderId="47" xfId="1" applyNumberFormat="1" applyFont="1" applyFill="1" applyBorder="1" applyAlignment="1">
      <alignment horizontal="center" vertical="center"/>
    </xf>
    <xf numFmtId="9" fontId="5" fillId="2" borderId="42" xfId="1" applyNumberFormat="1" applyFont="1" applyFill="1" applyBorder="1" applyAlignment="1">
      <alignment horizontal="center" vertical="center"/>
    </xf>
    <xf numFmtId="9" fontId="5" fillId="2" borderId="58" xfId="1" applyNumberFormat="1" applyFont="1" applyFill="1" applyBorder="1" applyAlignment="1">
      <alignment horizontal="center" vertical="center"/>
    </xf>
    <xf numFmtId="9" fontId="0" fillId="0" borderId="0" xfId="1" applyNumberFormat="1" applyFont="1" applyBorder="1" applyAlignment="1">
      <alignment horizontal="left" vertical="top" wrapText="1"/>
    </xf>
    <xf numFmtId="9"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7" fillId="2" borderId="4" xfId="0" applyFont="1" applyFill="1" applyBorder="1" applyAlignment="1">
      <alignment horizontal="left" vertical="top" wrapText="1"/>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13" fillId="10" borderId="25" xfId="0" applyFont="1" applyFill="1" applyBorder="1" applyAlignment="1">
      <alignment horizontal="center" vertical="center"/>
    </xf>
    <xf numFmtId="0" fontId="13" fillId="10" borderId="26" xfId="0" applyFont="1" applyFill="1" applyBorder="1" applyAlignment="1">
      <alignment horizontal="center" vertical="center" wrapText="1"/>
    </xf>
    <xf numFmtId="0" fontId="11" fillId="10" borderId="26" xfId="0" applyFont="1" applyFill="1" applyBorder="1" applyAlignment="1">
      <alignment horizontal="center" vertical="center" wrapText="1"/>
    </xf>
    <xf numFmtId="0" fontId="11" fillId="10" borderId="10" xfId="0" applyFont="1" applyFill="1" applyBorder="1" applyAlignment="1">
      <alignment horizontal="center" vertical="center" wrapText="1"/>
    </xf>
    <xf numFmtId="9" fontId="10" fillId="0" borderId="43" xfId="1" applyNumberFormat="1" applyFont="1" applyBorder="1" applyAlignment="1">
      <alignment horizontal="left" vertical="top" wrapText="1"/>
    </xf>
    <xf numFmtId="0" fontId="7" fillId="2" borderId="63" xfId="0" applyFont="1" applyFill="1" applyBorder="1" applyAlignment="1">
      <alignment horizontal="center" vertical="center"/>
    </xf>
    <xf numFmtId="0" fontId="7" fillId="2" borderId="62" xfId="0" applyFont="1" applyFill="1" applyBorder="1" applyAlignment="1">
      <alignment horizontal="center" vertical="center"/>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0" fillId="10" borderId="0" xfId="0" applyFill="1" applyBorder="1" applyAlignment="1">
      <alignment horizontal="center" vertical="top" wrapText="1"/>
    </xf>
    <xf numFmtId="0" fontId="0" fillId="10" borderId="0" xfId="0" applyFill="1" applyBorder="1" applyAlignment="1">
      <alignment horizontal="center" vertical="center" wrapText="1"/>
    </xf>
    <xf numFmtId="9" fontId="0" fillId="10" borderId="0" xfId="0" applyNumberFormat="1" applyFill="1" applyBorder="1" applyAlignment="1">
      <alignment horizontal="center" vertical="center" wrapText="1"/>
    </xf>
    <xf numFmtId="0" fontId="0" fillId="0" borderId="4" xfId="0" applyBorder="1" applyAlignment="1" applyProtection="1">
      <alignment horizontal="center" vertical="center"/>
      <protection locked="0"/>
    </xf>
    <xf numFmtId="0" fontId="21" fillId="2" borderId="98" xfId="0" applyFont="1" applyFill="1" applyBorder="1" applyAlignment="1">
      <alignment horizontal="left" vertical="top" wrapText="1"/>
    </xf>
    <xf numFmtId="0" fontId="1" fillId="2" borderId="99" xfId="0" applyFont="1" applyFill="1" applyBorder="1" applyAlignment="1">
      <alignment horizontal="left" vertical="top" wrapText="1"/>
    </xf>
    <xf numFmtId="0" fontId="1" fillId="2" borderId="100" xfId="0" applyFont="1" applyFill="1" applyBorder="1" applyAlignment="1">
      <alignment horizontal="left" vertical="top" wrapText="1"/>
    </xf>
    <xf numFmtId="0" fontId="21" fillId="2" borderId="10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63" xfId="0" applyFont="1" applyFill="1" applyBorder="1" applyAlignment="1">
      <alignment horizontal="center" vertical="center"/>
    </xf>
    <xf numFmtId="0" fontId="7" fillId="2" borderId="62" xfId="0" applyFont="1" applyFill="1" applyBorder="1" applyAlignment="1">
      <alignment horizontal="center" vertical="center"/>
    </xf>
    <xf numFmtId="9" fontId="0" fillId="0" borderId="4" xfId="0" applyNumberFormat="1" applyBorder="1" applyAlignment="1" applyProtection="1">
      <alignment horizontal="center" vertical="center"/>
      <protection locked="0"/>
    </xf>
    <xf numFmtId="0" fontId="22" fillId="0" borderId="18" xfId="0" applyFont="1" applyFill="1" applyBorder="1" applyAlignment="1">
      <alignment horizontal="left" vertical="top" wrapText="1"/>
    </xf>
    <xf numFmtId="0" fontId="8" fillId="0" borderId="0" xfId="0" applyFont="1" applyFill="1" applyBorder="1" applyAlignment="1">
      <alignment vertical="center" wrapText="1"/>
    </xf>
    <xf numFmtId="10" fontId="12" fillId="5" borderId="51" xfId="0" applyNumberFormat="1"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5" fillId="10" borderId="52" xfId="0" applyFont="1" applyFill="1" applyBorder="1" applyAlignment="1">
      <alignment horizontal="center" vertical="center" wrapText="1"/>
    </xf>
    <xf numFmtId="9" fontId="5" fillId="2" borderId="42" xfId="1" applyNumberFormat="1" applyFont="1" applyFill="1" applyBorder="1" applyAlignment="1">
      <alignment horizontal="center" vertical="center"/>
    </xf>
    <xf numFmtId="9" fontId="0" fillId="0" borderId="4" xfId="0" applyNumberFormat="1" applyBorder="1" applyAlignment="1" applyProtection="1">
      <alignment horizontal="center" vertical="center"/>
      <protection locked="0"/>
    </xf>
    <xf numFmtId="0" fontId="7" fillId="2" borderId="62" xfId="0" applyFont="1" applyFill="1" applyBorder="1" applyAlignment="1">
      <alignment horizontal="center" vertical="center"/>
    </xf>
    <xf numFmtId="0" fontId="0" fillId="0" borderId="4" xfId="0" applyBorder="1" applyAlignment="1" applyProtection="1">
      <alignment horizontal="center" vertical="center"/>
      <protection locked="0"/>
    </xf>
    <xf numFmtId="0" fontId="7" fillId="2" borderId="70" xfId="0" applyFont="1" applyFill="1" applyBorder="1" applyAlignment="1">
      <alignment horizontal="center" vertical="center" wrapText="1"/>
    </xf>
    <xf numFmtId="0" fontId="7" fillId="2" borderId="101" xfId="0" applyFont="1" applyFill="1" applyBorder="1" applyAlignment="1">
      <alignment horizontal="center" vertical="center" wrapText="1"/>
    </xf>
    <xf numFmtId="0" fontId="7" fillId="2" borderId="101" xfId="0" applyFont="1" applyFill="1" applyBorder="1" applyAlignment="1">
      <alignment horizontal="left" vertical="top" wrapText="1"/>
    </xf>
    <xf numFmtId="0" fontId="0" fillId="4" borderId="73" xfId="0" applyFill="1" applyBorder="1" applyAlignment="1" applyProtection="1">
      <alignment horizontal="left" vertical="top" wrapText="1"/>
      <protection locked="0"/>
    </xf>
    <xf numFmtId="0" fontId="7" fillId="2" borderId="102" xfId="0" applyFont="1" applyFill="1" applyBorder="1" applyAlignment="1">
      <alignment horizontal="center" vertical="center"/>
    </xf>
    <xf numFmtId="0" fontId="7" fillId="2" borderId="103" xfId="0" applyFont="1" applyFill="1" applyBorder="1" applyAlignment="1">
      <alignment horizontal="center" vertical="center"/>
    </xf>
    <xf numFmtId="0" fontId="7" fillId="2" borderId="103" xfId="0" applyFont="1" applyFill="1" applyBorder="1" applyAlignment="1">
      <alignment horizontal="left" vertical="top" wrapText="1"/>
    </xf>
    <xf numFmtId="9" fontId="0" fillId="0" borderId="48" xfId="0" applyNumberFormat="1" applyBorder="1" applyAlignment="1" applyProtection="1">
      <alignment horizontal="center" vertical="center"/>
      <protection locked="0"/>
    </xf>
    <xf numFmtId="0" fontId="0" fillId="4" borderId="104" xfId="0" applyFill="1" applyBorder="1" applyAlignment="1" applyProtection="1">
      <alignment horizontal="left" vertical="top" wrapText="1"/>
      <protection locked="0"/>
    </xf>
    <xf numFmtId="9" fontId="5" fillId="0" borderId="61" xfId="1" applyNumberFormat="1" applyFont="1" applyBorder="1" applyAlignment="1">
      <alignment horizontal="center" vertical="center"/>
    </xf>
    <xf numFmtId="0" fontId="0" fillId="4" borderId="48" xfId="0" applyFill="1" applyBorder="1" applyAlignment="1" applyProtection="1">
      <alignment horizontal="left" vertical="top" wrapText="1"/>
      <protection locked="0"/>
    </xf>
    <xf numFmtId="0" fontId="7" fillId="2" borderId="101" xfId="0" applyFont="1" applyFill="1" applyBorder="1" applyAlignment="1">
      <alignment horizontal="center" vertical="center"/>
    </xf>
    <xf numFmtId="0" fontId="21" fillId="2" borderId="105" xfId="0" applyFont="1" applyFill="1" applyBorder="1" applyAlignment="1">
      <alignment horizontal="left" vertical="top" wrapText="1"/>
    </xf>
    <xf numFmtId="0" fontId="0" fillId="4" borderId="106" xfId="0" applyFill="1" applyBorder="1" applyAlignment="1" applyProtection="1">
      <alignment horizontal="left" vertical="top" wrapText="1"/>
      <protection locked="0"/>
    </xf>
    <xf numFmtId="0" fontId="0" fillId="4" borderId="107" xfId="0" applyFill="1" applyBorder="1" applyAlignment="1" applyProtection="1">
      <alignment horizontal="left" vertical="top" wrapText="1"/>
      <protection locked="0"/>
    </xf>
    <xf numFmtId="0" fontId="0" fillId="4" borderId="108" xfId="0" applyFill="1" applyBorder="1" applyAlignment="1" applyProtection="1">
      <alignment horizontal="left" vertical="top" wrapText="1"/>
      <protection locked="0"/>
    </xf>
    <xf numFmtId="0" fontId="22" fillId="0" borderId="4" xfId="0" applyFont="1" applyFill="1" applyBorder="1" applyAlignment="1">
      <alignment horizontal="left" vertical="top" wrapText="1"/>
    </xf>
    <xf numFmtId="0" fontId="13" fillId="3" borderId="43" xfId="0" applyFont="1" applyFill="1" applyBorder="1" applyAlignment="1">
      <alignment vertical="center"/>
    </xf>
    <xf numFmtId="0" fontId="0" fillId="4" borderId="74" xfId="0" applyFill="1" applyBorder="1" applyAlignment="1" applyProtection="1">
      <alignment horizontal="left" vertical="top" wrapText="1"/>
      <protection locked="0"/>
    </xf>
    <xf numFmtId="0" fontId="13" fillId="3" borderId="47" xfId="0" applyFont="1" applyFill="1" applyBorder="1" applyAlignment="1">
      <alignment horizontal="center" vertical="center"/>
    </xf>
    <xf numFmtId="0" fontId="19" fillId="0" borderId="0" xfId="0" applyFont="1" applyAlignment="1">
      <alignment horizontal="center" wrapText="1"/>
    </xf>
    <xf numFmtId="0" fontId="16" fillId="0" borderId="0" xfId="0" applyFont="1" applyBorder="1" applyAlignment="1">
      <alignment horizontal="center" vertical="center" wrapText="1"/>
    </xf>
    <xf numFmtId="0" fontId="4" fillId="0" borderId="0" xfId="0" applyFont="1" applyAlignment="1">
      <alignment horizontal="left" vertical="center" wrapText="1"/>
    </xf>
    <xf numFmtId="0" fontId="12" fillId="0" borderId="0" xfId="0" applyFont="1" applyAlignment="1">
      <alignment horizontal="left" vertical="center" wrapText="1"/>
    </xf>
    <xf numFmtId="0" fontId="20" fillId="0" borderId="0" xfId="0" applyFont="1" applyAlignment="1">
      <alignment horizontal="left" vertical="top" wrapText="1"/>
    </xf>
    <xf numFmtId="0" fontId="10" fillId="0" borderId="0" xfId="0" applyFont="1" applyAlignment="1">
      <alignment horizontal="left" vertical="center" wrapText="1"/>
    </xf>
    <xf numFmtId="0" fontId="4" fillId="0" borderId="0" xfId="0" applyFont="1" applyAlignment="1">
      <alignment vertical="center" wrapText="1"/>
    </xf>
    <xf numFmtId="0" fontId="2" fillId="0" borderId="0" xfId="0" applyFont="1" applyAlignment="1">
      <alignment horizontal="left" vertical="center" wrapText="1"/>
    </xf>
    <xf numFmtId="0" fontId="23" fillId="0" borderId="0" xfId="0" applyFont="1" applyAlignment="1">
      <alignment horizontal="left" vertical="top" wrapText="1"/>
    </xf>
    <xf numFmtId="0" fontId="0" fillId="0" borderId="0" xfId="0" applyAlignment="1">
      <alignment horizontal="left" vertical="top" wrapText="1"/>
    </xf>
    <xf numFmtId="9" fontId="5" fillId="2" borderId="56" xfId="1" applyNumberFormat="1" applyFont="1" applyFill="1" applyBorder="1" applyAlignment="1">
      <alignment horizontal="center" vertical="center"/>
    </xf>
    <xf numFmtId="9" fontId="5" fillId="2" borderId="47" xfId="1" applyNumberFormat="1" applyFont="1" applyFill="1" applyBorder="1" applyAlignment="1">
      <alignment horizontal="center" vertical="center"/>
    </xf>
    <xf numFmtId="9" fontId="5" fillId="2" borderId="42" xfId="1" applyNumberFormat="1" applyFont="1" applyFill="1" applyBorder="1" applyAlignment="1">
      <alignment horizontal="center" vertical="center"/>
    </xf>
    <xf numFmtId="0" fontId="12" fillId="6" borderId="12" xfId="0" applyFont="1" applyFill="1" applyBorder="1" applyAlignment="1">
      <alignment horizontal="left" vertical="center"/>
    </xf>
    <xf numFmtId="0" fontId="12" fillId="6" borderId="54" xfId="0" applyFont="1" applyFill="1" applyBorder="1" applyAlignment="1">
      <alignment horizontal="left" vertical="center"/>
    </xf>
    <xf numFmtId="0" fontId="12" fillId="6" borderId="41" xfId="0" applyFont="1" applyFill="1" applyBorder="1" applyAlignment="1">
      <alignment horizontal="left" vertical="center"/>
    </xf>
    <xf numFmtId="0" fontId="12" fillId="9" borderId="12" xfId="0" applyFont="1" applyFill="1" applyBorder="1" applyAlignment="1">
      <alignment horizontal="left" vertical="center" wrapText="1"/>
    </xf>
    <xf numFmtId="0" fontId="12" fillId="9" borderId="54" xfId="0" applyFont="1" applyFill="1" applyBorder="1" applyAlignment="1">
      <alignment horizontal="left" vertical="center" wrapText="1"/>
    </xf>
    <xf numFmtId="0" fontId="13" fillId="3" borderId="55"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2" fillId="9" borderId="12" xfId="0" applyFont="1" applyFill="1" applyBorder="1" applyAlignment="1">
      <alignment horizontal="left" vertical="center"/>
    </xf>
    <xf numFmtId="0" fontId="12" fillId="9" borderId="54" xfId="0" applyFont="1" applyFill="1" applyBorder="1" applyAlignment="1">
      <alignment horizontal="left" vertical="center"/>
    </xf>
    <xf numFmtId="0" fontId="17" fillId="9" borderId="12" xfId="0" applyFont="1" applyFill="1" applyBorder="1" applyAlignment="1">
      <alignment horizontal="left" vertical="center" wrapText="1"/>
    </xf>
    <xf numFmtId="0" fontId="17" fillId="9" borderId="54" xfId="0" applyFont="1" applyFill="1" applyBorder="1" applyAlignment="1">
      <alignment horizontal="left" vertical="center" wrapText="1"/>
    </xf>
    <xf numFmtId="9" fontId="0" fillId="0" borderId="90" xfId="0" applyNumberFormat="1" applyFill="1" applyBorder="1" applyAlignment="1" applyProtection="1">
      <alignment horizontal="center" vertical="center"/>
      <protection locked="0"/>
    </xf>
    <xf numFmtId="9" fontId="0" fillId="0" borderId="91" xfId="0" applyNumberFormat="1" applyFill="1" applyBorder="1" applyAlignment="1" applyProtection="1">
      <alignment horizontal="center" vertical="center"/>
      <protection locked="0"/>
    </xf>
    <xf numFmtId="9" fontId="0" fillId="0" borderId="92" xfId="0" applyNumberFormat="1" applyFill="1" applyBorder="1" applyAlignment="1" applyProtection="1">
      <alignment horizontal="center" vertical="center"/>
      <protection locked="0"/>
    </xf>
    <xf numFmtId="0" fontId="0" fillId="0" borderId="66" xfId="0" applyFill="1" applyBorder="1" applyAlignment="1" applyProtection="1">
      <alignment horizontal="left" vertical="top" wrapText="1"/>
      <protection locked="0"/>
    </xf>
    <xf numFmtId="0" fontId="0" fillId="0" borderId="80" xfId="0" applyFill="1" applyBorder="1" applyAlignment="1" applyProtection="1">
      <alignment horizontal="left" vertical="top" wrapText="1"/>
      <protection locked="0"/>
    </xf>
    <xf numFmtId="0" fontId="0" fillId="0" borderId="109" xfId="0" applyFill="1" applyBorder="1" applyAlignment="1" applyProtection="1">
      <alignment horizontal="left" vertical="top" wrapText="1"/>
      <protection locked="0"/>
    </xf>
    <xf numFmtId="0" fontId="0" fillId="0" borderId="93" xfId="0" applyFill="1" applyBorder="1" applyAlignment="1" applyProtection="1">
      <alignment horizontal="center" vertical="center"/>
      <protection locked="0"/>
    </xf>
    <xf numFmtId="0" fontId="0" fillId="0" borderId="94"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2" fillId="12" borderId="12" xfId="0" applyFont="1" applyFill="1" applyBorder="1" applyAlignment="1">
      <alignment horizontal="left" vertical="center" wrapText="1"/>
    </xf>
    <xf numFmtId="0" fontId="2" fillId="12" borderId="54" xfId="0" applyFont="1" applyFill="1" applyBorder="1" applyAlignment="1">
      <alignment horizontal="left" vertical="center" wrapText="1"/>
    </xf>
    <xf numFmtId="0" fontId="12" fillId="9" borderId="55" xfId="0" applyFont="1" applyFill="1" applyBorder="1" applyAlignment="1">
      <alignment horizontal="left" vertical="center" wrapText="1"/>
    </xf>
    <xf numFmtId="0" fontId="12" fillId="9" borderId="53" xfId="0" applyFont="1" applyFill="1" applyBorder="1" applyAlignment="1">
      <alignment horizontal="left" vertical="center" wrapText="1"/>
    </xf>
    <xf numFmtId="0" fontId="13" fillId="3" borderId="55"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110"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8" fillId="9" borderId="12" xfId="0" applyFont="1" applyFill="1" applyBorder="1" applyAlignment="1">
      <alignment horizontal="left" vertical="center" wrapText="1"/>
    </xf>
    <xf numFmtId="0" fontId="18" fillId="9" borderId="54" xfId="0" applyFont="1" applyFill="1" applyBorder="1" applyAlignment="1">
      <alignment horizontal="left" vertical="center" wrapText="1"/>
    </xf>
    <xf numFmtId="0" fontId="2" fillId="12" borderId="55" xfId="0" applyFont="1" applyFill="1" applyBorder="1" applyAlignment="1">
      <alignment horizontal="left" vertical="center" wrapText="1"/>
    </xf>
    <xf numFmtId="0" fontId="2" fillId="12" borderId="53" xfId="0" applyFont="1" applyFill="1" applyBorder="1" applyAlignment="1">
      <alignment horizontal="left" vertical="center" wrapText="1"/>
    </xf>
    <xf numFmtId="0" fontId="0" fillId="0" borderId="6" xfId="0" applyFill="1" applyBorder="1" applyAlignment="1" applyProtection="1">
      <alignment horizontal="left" vertical="top" wrapText="1"/>
      <protection locked="0"/>
    </xf>
    <xf numFmtId="0" fontId="0" fillId="0" borderId="95" xfId="0" applyFill="1" applyBorder="1" applyAlignment="1" applyProtection="1">
      <alignment horizontal="left" vertical="top" wrapText="1"/>
      <protection locked="0"/>
    </xf>
    <xf numFmtId="9" fontId="0" fillId="0" borderId="6" xfId="0" applyNumberFormat="1"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0" fillId="0" borderId="0" xfId="0" applyAlignment="1"/>
    <xf numFmtId="0" fontId="7" fillId="0" borderId="87" xfId="0" applyFont="1" applyFill="1" applyBorder="1" applyAlignment="1">
      <alignment horizontal="center" vertical="center"/>
    </xf>
    <xf numFmtId="0" fontId="7" fillId="0" borderId="107"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2" borderId="6"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63"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88" xfId="0" applyFont="1" applyFill="1" applyBorder="1" applyAlignment="1">
      <alignment horizontal="center" vertical="center"/>
    </xf>
    <xf numFmtId="0" fontId="7" fillId="2" borderId="89" xfId="0" applyFont="1" applyFill="1" applyBorder="1" applyAlignment="1">
      <alignment horizontal="center" vertical="center"/>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0" borderId="55" xfId="0" applyFont="1" applyBorder="1" applyAlignment="1">
      <alignment horizontal="left" vertical="top" wrapText="1"/>
    </xf>
    <xf numFmtId="0" fontId="10" fillId="0" borderId="53" xfId="0" applyFont="1" applyBorder="1" applyAlignment="1">
      <alignment horizontal="left" vertical="top" wrapText="1"/>
    </xf>
    <xf numFmtId="0" fontId="16" fillId="11" borderId="12" xfId="0" applyFont="1" applyFill="1" applyBorder="1" applyAlignment="1">
      <alignment horizontal="center" wrapText="1"/>
    </xf>
    <xf numFmtId="0" fontId="16" fillId="11" borderId="54" xfId="0" applyFont="1" applyFill="1" applyBorder="1" applyAlignment="1">
      <alignment horizontal="center" wrapText="1"/>
    </xf>
    <xf numFmtId="0" fontId="16" fillId="11" borderId="41" xfId="0" applyFont="1" applyFill="1" applyBorder="1" applyAlignment="1">
      <alignment horizontal="center" wrapText="1"/>
    </xf>
    <xf numFmtId="0" fontId="4" fillId="0" borderId="19" xfId="0" applyFont="1" applyBorder="1" applyAlignment="1">
      <alignment horizontal="left" vertical="top" wrapText="1"/>
    </xf>
    <xf numFmtId="0" fontId="4" fillId="0" borderId="27" xfId="0" applyFont="1" applyBorder="1" applyAlignment="1">
      <alignment horizontal="left" vertical="top" wrapText="1"/>
    </xf>
    <xf numFmtId="0" fontId="0" fillId="0" borderId="44" xfId="0" applyBorder="1" applyAlignment="1">
      <alignment horizontal="left" vertical="top" wrapText="1"/>
    </xf>
    <xf numFmtId="0" fontId="8" fillId="0" borderId="17" xfId="0" applyFont="1" applyFill="1" applyBorder="1" applyAlignment="1">
      <alignment vertical="center" wrapText="1"/>
    </xf>
    <xf numFmtId="0" fontId="8" fillId="0" borderId="22" xfId="0" applyFont="1" applyFill="1" applyBorder="1" applyAlignment="1">
      <alignment vertical="center" wrapText="1"/>
    </xf>
    <xf numFmtId="0" fontId="8" fillId="0" borderId="59" xfId="0" applyFont="1" applyFill="1" applyBorder="1" applyAlignment="1">
      <alignment vertical="center" wrapText="1"/>
    </xf>
    <xf numFmtId="0" fontId="14" fillId="3" borderId="12" xfId="0" applyFont="1" applyFill="1" applyBorder="1" applyAlignment="1">
      <alignment vertical="center"/>
    </xf>
    <xf numFmtId="0" fontId="14" fillId="3" borderId="54" xfId="0" applyFont="1" applyFill="1" applyBorder="1" applyAlignment="1">
      <alignment vertical="center"/>
    </xf>
    <xf numFmtId="0" fontId="14" fillId="3" borderId="41" xfId="0" applyFont="1" applyFill="1" applyBorder="1" applyAlignment="1">
      <alignment vertical="center"/>
    </xf>
    <xf numFmtId="0" fontId="8" fillId="0" borderId="60" xfId="0" applyFont="1" applyFill="1" applyBorder="1" applyAlignment="1">
      <alignment vertical="center" wrapText="1"/>
    </xf>
    <xf numFmtId="0" fontId="8" fillId="0" borderId="20" xfId="0" applyFont="1" applyFill="1" applyBorder="1" applyAlignment="1">
      <alignment vertical="center" wrapText="1"/>
    </xf>
    <xf numFmtId="0" fontId="8" fillId="0" borderId="61" xfId="0" applyFont="1" applyFill="1" applyBorder="1" applyAlignment="1">
      <alignment vertical="center" wrapText="1"/>
    </xf>
    <xf numFmtId="0" fontId="8" fillId="0" borderId="15" xfId="0" applyFont="1" applyFill="1" applyBorder="1" applyAlignment="1">
      <alignment vertical="center" wrapText="1"/>
    </xf>
    <xf numFmtId="0" fontId="8" fillId="0" borderId="21" xfId="0" applyFont="1" applyFill="1" applyBorder="1" applyAlignment="1">
      <alignment vertical="center" wrapText="1"/>
    </xf>
    <xf numFmtId="0" fontId="8" fillId="0" borderId="58" xfId="0" applyFont="1" applyFill="1" applyBorder="1" applyAlignment="1">
      <alignment vertical="center" wrapText="1"/>
    </xf>
    <xf numFmtId="0" fontId="8" fillId="0" borderId="1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14" fillId="3" borderId="12" xfId="0" applyFont="1" applyFill="1" applyBorder="1" applyAlignment="1">
      <alignment vertical="center" wrapText="1"/>
    </xf>
    <xf numFmtId="0" fontId="14" fillId="3" borderId="54" xfId="0" applyFont="1" applyFill="1" applyBorder="1" applyAlignment="1">
      <alignment vertical="center" wrapText="1"/>
    </xf>
    <xf numFmtId="0" fontId="14" fillId="3" borderId="41" xfId="0" applyFont="1" applyFill="1" applyBorder="1" applyAlignment="1">
      <alignment vertical="center" wrapText="1"/>
    </xf>
    <xf numFmtId="0" fontId="8" fillId="0" borderId="15" xfId="0" applyFont="1" applyFill="1" applyBorder="1" applyAlignment="1">
      <alignment horizontal="left" vertical="top"/>
    </xf>
    <xf numFmtId="0" fontId="8" fillId="0" borderId="21" xfId="0" applyFont="1" applyFill="1" applyBorder="1" applyAlignment="1">
      <alignment horizontal="left" vertical="top"/>
    </xf>
    <xf numFmtId="0" fontId="8" fillId="0" borderId="58" xfId="0" applyFont="1" applyFill="1" applyBorder="1" applyAlignment="1">
      <alignment horizontal="left" vertical="top"/>
    </xf>
    <xf numFmtId="0" fontId="8" fillId="0" borderId="60" xfId="0" applyFont="1" applyFill="1" applyBorder="1" applyAlignment="1">
      <alignment vertical="center"/>
    </xf>
    <xf numFmtId="0" fontId="8" fillId="0" borderId="20" xfId="0" applyFont="1" applyFill="1" applyBorder="1" applyAlignment="1">
      <alignment vertical="center"/>
    </xf>
    <xf numFmtId="0" fontId="8" fillId="0" borderId="61" xfId="0" applyFont="1" applyFill="1" applyBorder="1" applyAlignment="1">
      <alignment vertical="center"/>
    </xf>
    <xf numFmtId="0" fontId="8" fillId="0" borderId="15" xfId="0" applyFont="1" applyFill="1" applyBorder="1" applyAlignment="1">
      <alignment vertical="center"/>
    </xf>
    <xf numFmtId="0" fontId="8" fillId="0" borderId="21" xfId="0" applyFont="1" applyFill="1" applyBorder="1" applyAlignment="1">
      <alignment vertical="center"/>
    </xf>
    <xf numFmtId="0" fontId="8" fillId="0" borderId="58" xfId="0" applyFont="1" applyFill="1" applyBorder="1" applyAlignment="1">
      <alignment vertical="center"/>
    </xf>
    <xf numFmtId="0" fontId="13" fillId="5" borderId="12" xfId="0" applyFont="1" applyFill="1" applyBorder="1" applyAlignment="1">
      <alignment horizontal="center"/>
    </xf>
    <xf numFmtId="0" fontId="13" fillId="5" borderId="54" xfId="0" applyFont="1" applyFill="1" applyBorder="1" applyAlignment="1">
      <alignment horizontal="center"/>
    </xf>
    <xf numFmtId="0" fontId="13" fillId="5" borderId="41" xfId="0" applyFont="1" applyFill="1" applyBorder="1" applyAlignment="1">
      <alignment horizontal="center"/>
    </xf>
    <xf numFmtId="0" fontId="4" fillId="0" borderId="12" xfId="0" applyFont="1" applyBorder="1" applyAlignment="1">
      <alignment horizontal="left" vertical="center" wrapText="1"/>
    </xf>
    <xf numFmtId="0" fontId="4" fillId="0" borderId="54" xfId="0" applyFont="1" applyBorder="1" applyAlignment="1">
      <alignment horizontal="left" vertical="center" wrapText="1"/>
    </xf>
    <xf numFmtId="0" fontId="4" fillId="0" borderId="41" xfId="0" applyFont="1" applyBorder="1" applyAlignment="1">
      <alignment horizontal="left" vertical="center" wrapText="1"/>
    </xf>
    <xf numFmtId="0" fontId="10" fillId="0" borderId="60" xfId="0" applyFont="1" applyFill="1" applyBorder="1" applyAlignment="1">
      <alignment vertical="center"/>
    </xf>
    <xf numFmtId="0" fontId="10" fillId="0" borderId="20" xfId="0" applyFont="1" applyFill="1" applyBorder="1" applyAlignment="1">
      <alignment vertical="center"/>
    </xf>
    <xf numFmtId="0" fontId="10" fillId="0" borderId="61" xfId="0" applyFont="1" applyFill="1" applyBorder="1" applyAlignment="1">
      <alignment vertical="center"/>
    </xf>
    <xf numFmtId="0" fontId="14" fillId="5" borderId="57"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2" fillId="5" borderId="12" xfId="0" applyFont="1" applyFill="1" applyBorder="1" applyAlignment="1">
      <alignment horizontal="center" wrapText="1"/>
    </xf>
    <xf numFmtId="0" fontId="12" fillId="5" borderId="54" xfId="0" applyFont="1" applyFill="1" applyBorder="1" applyAlignment="1">
      <alignment horizontal="center" wrapText="1"/>
    </xf>
    <xf numFmtId="0" fontId="12" fillId="5" borderId="41" xfId="0" applyFont="1" applyFill="1" applyBorder="1" applyAlignment="1">
      <alignment horizontal="center" wrapText="1"/>
    </xf>
    <xf numFmtId="0" fontId="14" fillId="5" borderId="19"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55" xfId="0" applyFont="1" applyFill="1" applyBorder="1" applyAlignment="1">
      <alignment horizontal="center" vertical="center" wrapText="1"/>
    </xf>
    <xf numFmtId="0" fontId="14" fillId="5" borderId="53"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0" fillId="0" borderId="15" xfId="0" applyFont="1" applyFill="1" applyBorder="1" applyAlignment="1">
      <alignment vertical="center"/>
    </xf>
    <xf numFmtId="0" fontId="10" fillId="0" borderId="21" xfId="0" applyFont="1" applyFill="1" applyBorder="1" applyAlignment="1">
      <alignment vertical="center"/>
    </xf>
    <xf numFmtId="0" fontId="10" fillId="0" borderId="58" xfId="0" applyFont="1" applyFill="1" applyBorder="1" applyAlignment="1">
      <alignment vertical="center"/>
    </xf>
    <xf numFmtId="0" fontId="10" fillId="0" borderId="17" xfId="0" applyFont="1" applyFill="1" applyBorder="1" applyAlignment="1">
      <alignment vertical="center"/>
    </xf>
    <xf numFmtId="0" fontId="10" fillId="0" borderId="22" xfId="0" applyFont="1" applyFill="1" applyBorder="1" applyAlignment="1">
      <alignment vertical="center"/>
    </xf>
    <xf numFmtId="0" fontId="10" fillId="0" borderId="59" xfId="0" applyFont="1" applyFill="1" applyBorder="1" applyAlignment="1">
      <alignment vertical="center"/>
    </xf>
  </cellXfs>
  <cellStyles count="2">
    <cellStyle name="Normal" xfId="0" builtinId="0"/>
    <cellStyle name="Percent" xfId="1" builtinId="5"/>
  </cellStyles>
  <dxfs count="61">
    <dxf>
      <numFmt numFmtId="13" formatCode="0%"/>
    </dxf>
    <dxf>
      <numFmt numFmtId="13" formatCode="0%"/>
    </dxf>
    <dxf>
      <alignment vertical="center" readingOrder="0"/>
    </dxf>
    <dxf>
      <alignment horizont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vertical="center" readingOrder="0"/>
    </dxf>
    <dxf>
      <alignment horizontal="center" readingOrder="0"/>
    </dxf>
    <dxf>
      <numFmt numFmtId="13" formatCode="0%"/>
    </dxf>
    <dxf>
      <numFmt numFmtId="13" formatCode="0%"/>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border>
        <left style="medium">
          <color indexed="64"/>
        </left>
        <right style="medium">
          <color indexed="64"/>
        </right>
        <top style="medium">
          <color indexed="64"/>
        </top>
        <bottom style="medium">
          <color indexed="64"/>
        </bottom>
      </border>
    </dxf>
    <dxf>
      <alignment vertical="center" readingOrder="0"/>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horizontal/>
      </border>
    </dxf>
    <dxf>
      <alignment vertical="center" readingOrder="0"/>
    </dxf>
    <dxf>
      <alignment horizontal="center" readingOrder="0"/>
    </dxf>
    <dxf>
      <font>
        <b/>
      </font>
    </dxf>
    <dxf>
      <alignment horizontal="left" readingOrder="0"/>
    </dxf>
    <dxf>
      <alignment vertical="top" readingOrder="0"/>
    </dxf>
    <dxf>
      <alignment horizontal="center" readingOrder="0"/>
    </dxf>
    <dxf>
      <border>
        <left style="thin">
          <color indexed="64"/>
        </left>
      </border>
    </dxf>
    <dxf>
      <border>
        <left style="thin">
          <color indexed="64"/>
        </left>
        <right style="thin">
          <color indexed="64"/>
        </right>
        <top style="thin">
          <color indexed="64"/>
        </top>
        <bottom style="thin">
          <color indexed="64"/>
        </bottom>
      </border>
    </dxf>
    <dxf>
      <alignment horizontal="left" readingOrder="0"/>
    </dxf>
    <dxf>
      <alignment wrapText="1" readingOrder="0"/>
    </dxf>
    <dxf>
      <border>
        <right style="medium">
          <color indexed="64"/>
        </right>
        <bottom style="medium">
          <color indexed="64"/>
        </bottom>
      </border>
    </dxf>
    <dxf>
      <border>
        <right style="medium">
          <color indexed="64"/>
        </right>
        <bottom style="medium">
          <color indexed="64"/>
        </bottom>
      </border>
    </dxf>
    <dxf>
      <alignment horizontal="center" readingOrder="0"/>
    </dxf>
    <dxf>
      <alignment vertical="center" readingOrder="0"/>
    </dxf>
    <dxf>
      <fill>
        <patternFill>
          <bgColor theme="6" tint="0.39997558519241921"/>
        </patternFill>
      </fill>
    </dxf>
    <dxf>
      <fill>
        <patternFill>
          <bgColor theme="6" tint="0.39997558519241921"/>
        </patternFill>
      </fill>
    </dxf>
    <dxf>
      <alignment horizontal="center" readingOrder="0"/>
    </dxf>
    <dxf>
      <alignment horizontal="center" readingOrder="0"/>
    </dxf>
    <dxf>
      <alignment vertical="center" readingOrder="0"/>
    </dxf>
    <dxf>
      <alignment vertical="center" readingOrder="0"/>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3" tint="0.59999389629810485"/>
        </patternFill>
      </fill>
    </dxf>
    <dxf>
      <fill>
        <patternFill patternType="solid">
          <bgColor theme="3" tint="0.59999389629810485"/>
        </patternFill>
      </fill>
    </dxf>
    <dxf>
      <font>
        <b/>
      </font>
    </dxf>
    <dxf>
      <font>
        <b/>
      </font>
    </dxf>
    <dxf>
      <font>
        <sz val="12"/>
      </font>
    </dxf>
    <dxf>
      <font>
        <sz val="12"/>
      </font>
    </dxf>
    <dxf>
      <font>
        <name val="Arial"/>
        <scheme val="none"/>
      </font>
    </dxf>
    <dxf>
      <font>
        <name val="Arial"/>
        <scheme val="none"/>
      </font>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diagonalDown="1">
        <left style="medium">
          <color auto="1"/>
        </left>
        <right style="medium">
          <color auto="1"/>
        </right>
        <top style="medium">
          <color auto="1"/>
        </top>
        <bottom style="medium">
          <color auto="1"/>
        </bottom>
        <diagonal style="thick">
          <color auto="1"/>
        </diagonal>
        <vertical style="medium">
          <color auto="1"/>
        </vertical>
        <horizontal style="medium">
          <color auto="1"/>
        </horizontal>
      </border>
    </dxf>
    <dxf>
      <border>
        <left style="thin">
          <color auto="1"/>
        </left>
        <top style="thin">
          <color auto="1"/>
        </top>
        <bottom style="thin">
          <color auto="1"/>
        </bottom>
        <vertical style="thin">
          <color auto="1"/>
        </vertical>
        <horizontal style="thin">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s>
  <tableStyles count="5" defaultTableStyle="TableStyleMedium9" defaultPivotStyle="PivotStyleLight16">
    <tableStyle name="Style de tableau 1" pivot="0" count="1">
      <tableStyleElement type="wholeTable" dxfId="60"/>
    </tableStyle>
    <tableStyle name="Style de tableau croisé dynamique 1" table="0" count="0"/>
    <tableStyle name="Style de tableau croisé dynamique 2" table="0" count="1">
      <tableStyleElement type="wholeTable" dxfId="59"/>
    </tableStyle>
    <tableStyle name="Style de tableau croisé dynamique 3" table="0" count="1">
      <tableStyleElement type="wholeTable" dxfId="58"/>
    </tableStyle>
    <tableStyle name="Style de tableau croisé dynamique 4" table="0" count="1">
      <tableStyleElement type="wholeTable" dxfId="5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748391</xdr:colOff>
      <xdr:row>4</xdr:row>
      <xdr:rowOff>3265</xdr:rowOff>
    </xdr:from>
    <xdr:to>
      <xdr:col>6</xdr:col>
      <xdr:colOff>1714500</xdr:colOff>
      <xdr:row>16</xdr:row>
      <xdr:rowOff>571501</xdr:rowOff>
    </xdr:to>
    <xdr:pic>
      <xdr:nvPicPr>
        <xdr:cNvPr id="3353" name="Picture 223" descr="icaologo"/>
        <xdr:cNvPicPr>
          <a:picLocks noChangeAspect="1" noChangeArrowheads="1"/>
        </xdr:cNvPicPr>
      </xdr:nvPicPr>
      <xdr:blipFill>
        <a:blip xmlns:r="http://schemas.openxmlformats.org/officeDocument/2006/relationships" r:embed="rId1" cstate="print"/>
        <a:srcRect/>
        <a:stretch>
          <a:fillRect/>
        </a:stretch>
      </xdr:blipFill>
      <xdr:spPr bwMode="auto">
        <a:xfrm>
          <a:off x="3034391" y="1840229"/>
          <a:ext cx="3252109" cy="2854236"/>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eo Flower" refreshedDate="42950.41259699074" createdVersion="3" refreshedVersion="4" recordCount="375">
  <cacheSource type="worksheet">
    <worksheetSource name="_xlnm.Print_Area" sheet="Feuille de travail - évaluateur"/>
  </cacheSource>
  <cacheFields count="8">
    <cacheField name="Nº" numFmtId="0">
      <sharedItems containsBlank="1" containsMixedTypes="1" containsNumber="1" containsInteger="1" minValue="101" maxValue="1217" count="367">
        <s v="Chapitre 1 — Autorité de délivrance des documents de voyage — Structure organisationnelle, sécurité intérieure et pratiques générales de sécurité"/>
        <s v="1.2 Structure organisationnelle"/>
        <n v="101"/>
        <n v="102"/>
        <n v="103"/>
        <n v="104"/>
        <n v="105"/>
        <n v="106"/>
        <n v="107"/>
        <n v="108"/>
        <n v="109"/>
        <s v="Si l’autorité de délivrance a recours à des partenaires (publics ou privés) pour réaliser certaines activités du processus de délivrance, veuillez répondre aux questions suivantes :"/>
        <n v="110"/>
        <n v="111"/>
        <n v="112"/>
        <n v="113"/>
        <s v="1.3 Cadre de sécurité "/>
        <n v="114"/>
        <n v="115"/>
        <n v="116"/>
        <n v="117"/>
        <n v="118"/>
        <n v="119"/>
        <n v="120"/>
        <n v="121"/>
        <n v="122"/>
        <n v="123"/>
        <n v="124"/>
        <n v="125"/>
        <n v="126"/>
        <n v="127"/>
        <n v="128"/>
        <n v="129"/>
        <n v="130"/>
        <n v="131"/>
        <n v="132"/>
        <n v="133"/>
        <n v="134"/>
        <n v="135"/>
        <n v="136"/>
        <n v="137"/>
        <n v="138"/>
        <n v="139"/>
        <n v="140"/>
        <n v="141"/>
        <n v="142"/>
        <n v="143"/>
        <n v="144"/>
        <s v="1.4  Pratiques générales de sécurité"/>
        <n v="145"/>
        <n v="146"/>
        <n v="147"/>
        <n v="148"/>
        <n v="149"/>
        <s v="Chapitre 2 - Processus de demande"/>
        <s v="2.2  Processus de demande et exigences relatives aux demandes"/>
        <n v="201"/>
        <n v="202"/>
        <n v="203"/>
        <s v="2.3   Photographies"/>
        <n v="204"/>
        <n v="205"/>
        <n v="206"/>
        <s v="Si l’autorité de délivrance accepte des photographies numériques, veuillez répondre aux questions suivantes :"/>
        <n v="207"/>
        <n v="208"/>
        <s v="2.4   Identificateurs biométriques secondaires"/>
        <n v="209"/>
        <s v="2.5  Traitement et protection des renseignements personnels"/>
        <n v="210"/>
        <n v="211"/>
        <n v="212"/>
        <n v="213"/>
        <n v="214"/>
        <n v="215"/>
        <n v="216"/>
        <n v="217"/>
        <n v="218"/>
        <n v="219"/>
        <n v="220"/>
        <n v="221"/>
        <s v="Chapitre 3 - Processus de détermination de l'admissibilité"/>
        <s v="3.1   Résumé"/>
        <n v="301"/>
        <s v="3.2   Traitement des premières demandes par rapport aux renouvellements"/>
        <n v="302"/>
        <n v="303"/>
        <n v="304"/>
        <s v="3.3   Demandes de délivrance d'un document de voyage pour enfant"/>
        <n v="305"/>
        <s v="3.4   Preuves documentaires"/>
        <n v="306"/>
        <n v="307"/>
        <n v="308"/>
        <n v="309"/>
        <n v="310"/>
        <n v="311"/>
        <n v="312"/>
        <n v="313"/>
        <n v="314"/>
        <n v="315"/>
        <n v="316"/>
        <n v="317"/>
        <n v="318"/>
        <n v="319"/>
        <n v="320"/>
        <n v="321"/>
        <s v="3.5   Autres moyens d’établir l’identité des requérants"/>
        <n v="322"/>
        <n v="323"/>
        <n v="324"/>
        <n v="325"/>
        <n v="326"/>
        <n v="327"/>
        <n v="328"/>
        <n v="329"/>
        <n v="330"/>
        <n v="331"/>
        <n v="332"/>
        <n v="333"/>
        <n v="334"/>
        <n v="335"/>
        <n v="336"/>
        <n v="337"/>
        <n v="338"/>
        <n v="339"/>
        <s v="Chapitre 4 -Traitement des documents et des livrets vierges"/>
        <s v="4.1   Summary"/>
        <n v="401"/>
        <s v="4.2   Production des livrets"/>
        <n v="402"/>
        <n v="403"/>
        <s v="4.3   Numérotation"/>
        <n v="404"/>
        <n v="405"/>
        <n v="406"/>
        <n v="407"/>
        <n v="408"/>
        <n v="409"/>
        <s v="4.4   Expédition et entreposage"/>
        <n v="410"/>
        <n v="411"/>
        <n v="412"/>
        <n v="413"/>
        <n v="414"/>
        <n v="415"/>
        <n v="416"/>
        <n v="417"/>
        <n v="418"/>
        <n v="419"/>
        <n v="420"/>
        <n v="421"/>
        <s v="4.5   Comptabilisation"/>
        <n v="422"/>
        <n v="423"/>
        <n v="424"/>
        <n v="425"/>
        <n v="426"/>
        <n v="427"/>
        <s v="4.6   Destruction"/>
        <n v="428"/>
        <s v="Chapitre 5 - Personnalisation et remise"/>
        <s v="5.2   Personnalisation"/>
        <n v="501"/>
        <n v="502"/>
        <n v="503"/>
        <n v="504"/>
        <n v="505"/>
        <s v="5.3   Remise"/>
        <n v="506"/>
        <n v="507"/>
        <n v="508"/>
        <n v="509"/>
        <n v="510"/>
        <n v="511"/>
        <n v="512"/>
        <n v="513"/>
        <n v="514"/>
        <s v="Si des documents de voyage personnalisés sont livrés par courrier, veuillez répondre aux questions suivantes :"/>
        <n v="515"/>
        <n v="516"/>
        <n v="517"/>
        <n v="518"/>
        <n v="519"/>
        <n v="520"/>
        <n v="521"/>
        <s v="Chapitre 6 - Sécurité des documents"/>
        <s v="6.2   Documents de voyage lisibles à la machine (DVLM)"/>
        <n v="601"/>
        <s v="6.3   Documents de voyage électroniques lisibles à la machine"/>
        <n v="602"/>
        <n v="603"/>
        <n v="604"/>
        <s v="6.4   Normes de l’OACI, pratiques recommandées et spécifications"/>
        <n v="605"/>
        <n v="606"/>
        <n v="607"/>
        <n v="608"/>
        <n v="609"/>
        <s v="6.5   Types de documents de voyage"/>
        <n v="610"/>
        <n v="611"/>
        <n v="612"/>
        <s v="Chapitre 7 — Sécurité des installations"/>
        <s v="7.2   Politiques en matière de sécurité physique"/>
        <n v="701"/>
        <n v="702"/>
        <n v="703"/>
        <n v="704"/>
        <n v="705"/>
        <n v="706"/>
        <s v="7.3  Zones de sécurité "/>
        <n v="707"/>
        <n v="708"/>
        <n v="709"/>
        <n v="710"/>
        <n v="711"/>
        <s v="Aire du service à la clientèle"/>
        <n v="712"/>
        <n v="713"/>
        <n v="714"/>
        <s v="Zones d’accès restreint (zones de travail, zones de sécurité et zones de haute sécurité)"/>
        <n v="715"/>
        <n v="716"/>
        <n v="717"/>
        <n v="718"/>
        <n v="719"/>
        <s v="7.4   Contrôle d’accès et surveillance"/>
        <n v="720"/>
        <n v="721"/>
        <n v="722"/>
        <n v="723"/>
        <n v="724"/>
        <n v="725"/>
        <n v="726"/>
        <n v="727"/>
        <n v="728"/>
        <n v="729"/>
        <s v="7.5   Autres pratiques de sécurité physique et de protection"/>
        <n v="730"/>
        <n v="731"/>
        <n v="732"/>
        <s v="Chapitre 8 — Sécurité des technologies de l’information"/>
        <s v="8.2   Politiques et pratiques en matière de STI"/>
        <n v="801"/>
        <n v="802"/>
        <n v="803"/>
        <n v="804"/>
        <n v="805"/>
        <n v="806"/>
        <n v="807"/>
        <n v="808"/>
        <n v="809"/>
        <n v="810"/>
        <n v="811"/>
        <n v="812"/>
        <s v="8.3   Sécurité des utilisateurs"/>
        <n v="813"/>
        <n v="814"/>
        <n v="815"/>
        <n v="816"/>
        <n v="817"/>
        <n v="818"/>
        <n v="819"/>
        <n v="820"/>
        <s v=" 8.4   Personnel responsable de la TI"/>
        <n v="821"/>
        <n v="822"/>
        <n v="823"/>
        <n v="824"/>
        <s v="Chapitre 9 - Protéger et promouvoir l'intégrité du personnel et  de l'organisation"/>
        <s v="9.2   Autorisations de sécurité et séances d'information en matière de sécurité"/>
        <n v="901"/>
        <n v="902"/>
        <n v="903"/>
        <n v="904"/>
        <n v="905"/>
        <n v="906"/>
        <n v="907"/>
        <n v="908"/>
        <n v="909"/>
        <n v="910"/>
        <m/>
        <n v="911"/>
        <s v="9.3   Organisation du travail"/>
        <n v="912"/>
        <n v="913"/>
        <n v="914"/>
        <n v="915"/>
        <n v="916"/>
        <s v="9.4   Moral des employés"/>
        <n v="917"/>
        <n v="918"/>
        <n v="919"/>
        <n v="920"/>
        <n v="921"/>
        <n v="922"/>
        <n v="923"/>
        <s v="9.5  Enquêtes et sanctions"/>
        <n v="924"/>
        <n v="925"/>
        <n v="926"/>
        <n v="927"/>
        <n v="928"/>
        <n v="929"/>
        <n v="930"/>
        <n v="931"/>
        <s v="Chapitre 10 — Documents de voyage perdus et volés"/>
        <s v="10.2   Mesures de prévention"/>
        <n v="1001"/>
        <n v="1002"/>
        <n v="1003"/>
        <n v="1004"/>
        <n v="1005"/>
        <n v="1006"/>
        <n v="1007"/>
        <s v="10.3   Mesures d’atténuation"/>
        <n v="1008"/>
        <n v="1009"/>
        <n v="1010"/>
        <n v="1011"/>
        <n v="1012"/>
        <n v="1013"/>
        <n v="1014"/>
        <n v="1015"/>
        <n v="1016"/>
        <n v="1017"/>
        <n v="1018"/>
        <s v="Chapitre 11 — Délivrance de documents de voyage à l’étranger"/>
        <s v="11.2   Aperçu du travail"/>
        <n v="1101"/>
        <n v="1102"/>
        <n v="1103"/>
        <n v="1104"/>
        <n v="1105"/>
        <n v="1106"/>
        <s v="11.3   Admissibilité"/>
        <n v="1107"/>
        <n v="1108"/>
        <n v="1109"/>
        <n v="1110"/>
        <s v="11.4   Personnalisation"/>
        <n v="1111"/>
        <n v="1112"/>
        <n v="1113"/>
        <n v="1114"/>
        <s v="Chapitre 12 — Intervenants nationaux et internationaux"/>
        <s v="12.2   Intervenants nationaux"/>
        <n v="1201"/>
        <n v="1202"/>
        <n v="1203"/>
        <n v="1204"/>
        <n v="1205"/>
        <n v="1206"/>
        <n v="1207"/>
        <n v="1208"/>
        <s v="12.3   Partenaires internationaux"/>
        <n v="1209"/>
        <n v="1210"/>
        <n v="1211"/>
        <n v="1212"/>
        <n v="1213"/>
        <n v="1214"/>
        <s v="12.4   Partenaires privés "/>
        <n v="1215"/>
        <n v="1216"/>
        <n v="1217"/>
      </sharedItems>
    </cacheField>
    <cacheField name="Section" numFmtId="0">
      <sharedItems containsBlank="1" containsMixedTypes="1" containsNumber="1" minValue="2.2999999999999998" maxValue="12.3" count="94">
        <m/>
        <s v="1.2.1"/>
        <s v="1.2.2"/>
        <s v="1.2.3"/>
        <s v="1.3.1"/>
        <s v="1.3.1..1"/>
        <s v="1.3.1..2"/>
        <s v="1.3.2"/>
        <s v="1.3.3..1"/>
        <s v="1.3.3..2"/>
        <s v="1.3.4"/>
        <s v="1.3.5"/>
        <s v="1.3.6"/>
        <s v="1.4.1"/>
        <s v="1.4.2"/>
        <s v="1.4.2..1"/>
        <s v="1.4.2..2"/>
        <s v="2.2.1"/>
        <s v="2.2.2"/>
        <n v="2.2999999999999998"/>
        <n v="2.4"/>
        <n v="2.5"/>
        <s v="2.5.1"/>
        <n v="3.1"/>
        <n v="3.2"/>
        <n v="3.3"/>
        <n v="3.4"/>
        <s v="3.4.1..1"/>
        <s v="3.4.1..2"/>
        <s v="3.4.1..3"/>
        <s v="3.5.1"/>
        <s v="3.5.2"/>
        <s v="3.5.3"/>
        <s v="3.5.4"/>
        <n v="4.0999999999999996"/>
        <n v="4.2"/>
        <n v="4.3"/>
        <n v="4.4000000000000004"/>
        <n v="4.5"/>
        <n v="4.5999999999999996"/>
        <n v="5.2"/>
        <s v="5.2.1"/>
        <s v="5.3.1"/>
        <s v="5.3.2"/>
        <n v="6.2"/>
        <n v="6.3"/>
        <s v="6.4.1"/>
        <s v="6.4.2"/>
        <n v="6.5"/>
        <n v="7.2"/>
        <n v="7.3"/>
        <s v="7.3 &amp;7.4"/>
        <s v="7.3.1"/>
        <s v="7.3.2 "/>
        <s v="7.3.2"/>
        <s v="7.3.3"/>
        <n v="7.4"/>
        <n v="7.5"/>
        <n v="8.1999999999999993"/>
        <s v="8.3.1"/>
        <s v="8.3.2"/>
        <n v="8.4"/>
        <s v="9.2.1"/>
        <s v="9.2.2"/>
        <s v="9.2.3"/>
        <s v="9.2.4"/>
        <s v="9.2.5"/>
        <s v="9.3.1"/>
        <s v="9.3.2"/>
        <s v="9.3.3"/>
        <n v="9.4"/>
        <s v="9.5.1"/>
        <s v="9.5.2"/>
        <s v="9.5.3"/>
        <s v="10.2.1"/>
        <s v="10.2.2"/>
        <s v="10.3.1"/>
        <s v="10.3.2"/>
        <s v="10.3.3..1"/>
        <s v="10.3.3..2"/>
        <n v="11.2"/>
        <n v="11.3"/>
        <n v="11.4"/>
        <n v="12.2"/>
        <s v="12.2.1"/>
        <s v="12.2.2"/>
        <s v="12.2.3"/>
        <s v="12.2.4"/>
        <n v="12.3"/>
        <s v="12.3.1"/>
        <s v="12.3.2"/>
        <s v="12.3.3"/>
        <s v="12.4.1"/>
        <s v="12.4.2"/>
      </sharedItems>
    </cacheField>
    <cacheField name="Question" numFmtId="0">
      <sharedItems containsBlank="1" count="871" longText="1">
        <m/>
        <s v="L’autorité de délivrance des documents de voyage (ADDV) est-elle une organisation gouvernementale indépendante axée uniquement sur la délivrance des passeports, d'autres documents de voyage (et d’autres documents d’identité du gouvernement)?"/>
        <s v="Y a-t-il une seule ADDV chargée de la délivrance de tous les documents de voyage?"/>
        <s v="L’ADDV relève-t-elle d’un échelon administratif supérieur au sein du gouvernement?"/>
        <s v="L’ADDV s'appuie-t-elle sur des lois ou un ensemble de règlements rigoureux?_x000a__x000a__x000a_"/>
        <s v="Ces lois et/ou règlements sont-ils appliqués?_x000a__x000a__x000a_"/>
        <s v="Ces lois ou règlements établissent-ils clairement le mandat, les responsabilités et les limites de l’autorité de l’ADDV?_x000a_"/>
        <s v="Ces lois et règlements sont-ils suffisamment rigoureux pour permettre à l’ADDV de fonctionner et de s’acquitter de son mandat de manière indépendante et sans interférence?_x000a_"/>
        <s v="L’ADDV est-elle reconnue comme une composante essentielle de la sécurité du pays?"/>
        <s v="Peu importe la structure opérationnelle du processus de délivrance choisie (décentralisée ou centralisée), existe-t-il une supervision et un contrôle centralisés pour tous les aspects du processus de délivrance?"/>
        <s v="Les décisions relatives à l’admissibilité sont-elles toutes prises exclusivement par le personnel compétent de l’ADDV?_x000a__x000a_"/>
        <s v="Existe-t-il des contrats ou des protocoles d’entente qui décrivent les droits et les responsabilités de toutes les parties concernées?"/>
        <s v="L’ADDV procède-t-elle régulièrement à des évaluations du risque et à des vérifications des divers partenaires pour s’assurer qu’ils disposent, sur le terrain, de tous les dispositifs de sécurité et de protection requis?_x000a_"/>
        <s v="Une évaluation des menaces et des risques des partenaires est-elle effectuée avant qu'on fasse appel à eux pour mener des activités de délivrance?"/>
        <s v="Y a-t-il au sein de l’ADDV une équipe ou une section particulière ayant directement la responsabilité d’élaborer et de superviser le cadre de sécurité et de s’assurer de sa conformité?_x000a_"/>
        <s v="Cette équipe est-elle indépendante de la voie hiérarchique?_x000a__x000a_"/>
        <s v="Cette équipe ou cette section regroupe-t-elle des spécialistes qui connaissent parfaitement tous les aspects liés à la sécurité?_x000a__x000a_"/>
        <s v="Cette équipe présente-t-elle des rapports périodiques à la haute direction sur ses activités?"/>
        <s v="Existe-t-il un cadre supérieur désigné au niveau national (Administration centrale) comme responsable des contrôles de sécurité interne?_x000a_"/>
        <s v="Ce gestionnaire participe-t-il au processus de planification et à la prise de décision?"/>
        <s v="Ce gestionnaire est-il indépendant de la ligne hiérarchique opérationnelle?_x000a__x000a_"/>
        <s v="Y a-t-il un cadre supérieur affecté à chaque site de production (bureau extérieur) responsable des contrôles de sécurité internes?_x000a_"/>
        <s v="Ces cadres supérieurs sont-ils indépendants de la ligne hiérarchique?_x000a__x000a_"/>
        <s v="Les fonctions de ces cadres sont-elles indépendantes des fonctions de traitement des demandes et des documents?_x000a__x000a_"/>
        <s v="Y a-t-il une équipe antifraude en place au sein de l’Administration centrale de l’ADDV, et existe-t-il un représentant de cette équipe dans chaque bureau de délivrance de passeports?_x000a__x000a_"/>
        <s v="Ce groupe entretient-il des liens avec d’autres entités gouvernementales qui produisent des documents sources ou des documents primaires et des documents à l'appui? _x000a_"/>
        <s v="Ce groupe assure-t-il la liaison avec d’autres organismes gouvernementaux qui engagent des poursuites judiciaires en cas de fraude?_x000a_"/>
        <s v="Y a-t-il un cadre stratégique de sécurité comprenant un ensemble complet et détaillé de politiques, de pratiques et de lignes directrices?"/>
        <s v="Les politiques, les lignes directrices et les stratégies en matière de sécurité sont-elles écrites?_x000a__x000a_"/>
        <s v="Le cadre de sécurité couvre-t-il tous les aspects des activités de l’ADDV?_x000a__x000a_"/>
        <s v="Toutes ces politiques et pratiques en matière de sécurité sont-elles rigoureusement mises en œuvre dans toutes les installations et les organisations qui participent au processus de délivrance des documents de voyage?"/>
        <s v="Les politiques, les lignes directrices et les stratégies en matière de sécurité sont-elles communiquées à tous?"/>
        <s v="Les politiques, les lignes directrices et les stratégies en matière de sécurité sont-elles faciles à consulter?"/>
        <s v="Les politiques en matière de sécurité sont-elles rigoureusement appliquées?_x000a__x000a__x000a_"/>
        <s v="La sécurité est-elle reconnue comme étant hautement prioritaire pour l’ADDV dans toutes ses opérations et toutes ses installations?_x000a__x000a_"/>
        <s v="Le cadre de sécurité reçoit-il un solide appui de la haute direction?_x000a__x000a_"/>
        <s v="Le cadre de sécurité fait-il l’objet d’un soutien financier adéquat?_x000a__x000a_"/>
        <s v="L’ADDV utilise-t-elle des outils et des mesures pour instaurer et entretenir une forte « culture de la sécurité »?_x000a__x000a_"/>
        <s v="Y a-t-il en place un programme de sensibilisation à la sécurité?_x000a__x000a__x000a_"/>
        <s v="Les employés reçoivent-ils une formation régulière sur les politiques associées à la sécurité?_x000a__x000a__x000a_"/>
        <s v="Le milieu de travail encourage-t-il les employés à faire des suggestions visant à améliorer les pratiques de sécurité?"/>
        <s v="Les responsabilités des employés en matière de sécurité sont-elles considérées comme étant une composante importante de leurs évaluations de rendement?_x000a_"/>
        <s v="L’ADDV établit-elle régulièrement des prévisions en ce qui concerne l’augmentation des demandes de travail et les hausses soudaines des demandes de documents de voyage, et planifie-t-elle en conséquence?_x000a__x000a_"/>
        <s v="L’ADDV dispose-t-elle de plans adéquats pour faire face à des situations comme une augmentation de la demande, un nombre excessif de congés de maladie, etc. afin de poursuivre ses activités sans compromettre la sécurité?"/>
        <s v="L’ADDV maintient-elle un bassin de personnes disponibles sur appel et dont les antécédents ont été préalablement vérifiés en cas de surcharge de travail ou dans des situations de sous-effectifs?"/>
        <s v="L’équipe de sécurité ou une organisation indépendante procède-t-elle régulièrement à des évaluations des menaces et des risques dans toutes les installations de l’ADDV pour s’assurer que les mesures de sécurité sont bien en place et mises à jour?"/>
        <s v="L’équipe de sécurité ou une organisation indépendante procède-t-elle régulièrement à des vérifications et à des examens pour s’assurer que les politiques en matière de sécurité sont adéquatement et rigoureusement mises en application dans toutes les activités et les bureaux de l’ADDV?"/>
        <s v="Certains de ces examens et de ces vérifications sont-ils non planifiés et effectués de façon ponctuelle?_x000a__x000a_"/>
        <s v="Y a-t-il en place un processus de conformité permettant de s’assurer de la mise en œuvre des changements recommandés dans les rapports de vérification?_x000a_"/>
        <s v="Des vérifications externes ont-elles lieu régulièrement?_x000a__x000a__x000a_"/>
        <s v="Les demandes sont-elles toutes traitées uniformément à l’échelle de l’autorité de délivrance?_x000a__x000a_"/>
        <s v="Les mêmes formulaires de demande normalisés sont-ils toujours utilisés?_x000a__x000a_"/>
        <s v="Y a-t-il des politiques et des pratiques écrites clairement et mises en place qui couvrent tous les aspects de la délivrance des documents de voyage dans le cas d’une première demande, comme dans le cas d’un renouvellement?"/>
        <s v="Les photos sont-elles prises par des photographes commerciaux, des partenaires de confiance ou des fonctionnaires du pays?_x000a__x000a_"/>
        <s v="Les photos conformes aux spécifications du Document 9303 de l'OACI sont-elles les seules à être acceptées?_x000a__x000a_"/>
        <s v="Y a-t-il en place des mécanismes permettant de rejeter des photos inacceptables et d’en demander de nouvelles?_x000a__x000a_"/>
        <s v="Les photos numériques sont-elles prises par des partenaires de confiance ou des fonctionnaires du pays?_x000a__x000a_"/>
        <s v="Les photos numériques sont-elles transmises en toute sécurité du point de saisie à l’ADDV sans aucune possibilité qu’elles soient modifiées?_x000a__x000a_"/>
        <s v="Les identificateurs biométriques secondaires collectés font-iIs partie du processus de délivrance des documents de voyage?"/>
        <s v="Chaque demande de document de voyage est-elle enregistrée dès sa réception, et son statut est-il mis à jour tout au long du processus de traitement?_x000a_"/>
        <s v="Les noms de toutes les personnes qui interviennent aux différentes étapes du processus de traitement des demandes apparaissent-ils dans le fichier de journalisation?_x000a_"/>
        <s v="Les noms de ces personnes sont-ils approuvés lorsque les demandes passent à l’étape suivante?_x000a_"/>
        <s v="Peut-on s’assurer de la présence de tout document (et de toute copie de document) en tout temps durant le processus de demande?_x000a_"/>
        <s v="TOUS les formulaires et documents sont-ils stockés dans des classeurs verrouillés adéquatement ou, à tout le moins, de manière sûre en tout temps, sauf quand ils sont utilisés?"/>
        <s v="Les dossiers informatiques sont-ils protégés en tout temps par des normes relatives à la sécurité des technologies de l’information (STI)?_x000a__x000a_"/>
        <s v="Est-il vrai qu’À AUCUN MOMENT, les demandes contenant des renseignements personnels sur les requérants ne sont partagées par le biais de réseaux non protégés ou stockées dans des appareils portatifs qui peuvent être sortis des installations où les documents de voyage sont délivrés (p. ex. des ordinateurs portatifs, des clés USB, des CD-ROM)?"/>
        <s v="Y a-t-il des restrictions au fait que des employés puissent travailler « à l’extérieur du bureau » au traitement des demandes?_x000a__x000a_"/>
        <s v="Une fois le traitement d’une demande terminé, est-ce que tous les documents connexes qui contiennent des renseignements personnels sur le requérant sont stockés minutieusement et de manière sûre dans un classeur verrouillé de manière appropriée ou un local protégé et dans une base de données protégée?"/>
        <s v="L’accès aux dossiers archivés, que ce soit manuellement ou électroniquement, fait-il l’objet d’un contrôle d’« autorisation », d’un journal d’accès et d’un suivi stricts?"/>
        <s v="Des appareils de destruction et de déchiquetage de documents adéquats sont-ils utilisés pour détruire les renseignements qui ne sont plus nécessaires?_x000a__x000a_"/>
        <s v="Des processus informatisés de délivrance de passeports ont-ils été mis en place?_x000a__x000a_"/>
        <s v=" Toutes les décisions relatives à la détermination de l'admissibilité sont-elles prises par des employés de l'ADDV adéquatement formés?"/>
        <s v="Les requérants qui présentent une demande pour la première fois font-ils l’objet d’un examen particulier visant à confirmer leur identité et à valider leur admissibilité?_x000a_"/>
        <s v="Les données de base contenues dans la demande dans le cadre d'une demande de renouvellement sont-elles comparées aux renseignements contenus dans des documents de voyages délivrés antérieurement à cette même personne?_x000a_"/>
        <s v="Une demande de renouvellement présentée longtemps (plus de deux ans) après l’expiration du document de voyage précédent fait-elle l’objet d'un examen minutieux spécial?"/>
        <s v="Un passeport est-il délivré aux enfants?_x000a__x000a__x000a_"/>
        <s v="Les nouveaux requérants présentent-ils au moins deux documents de base et documents à l’appui fiables?_x000a__x000a_"/>
        <s v="Les documents de base et les documents à l’appui acceptés sont-ils délivrés par un gouvernement ou une autre autorité officielle?"/>
        <s v="Autant que possible, ces documents doivent-ils contenir des dispositifs de sécurité précis et être munis de photos sûres?_x000a_"/>
        <s v="Des procédures particulières sont-elles établies pour traiter les demandes de nouveaux requérants qui présentent des documents de base limités (p. ex. de vieux actes de naissance sans photo, de vieux documents de numéro d’assurance sociale, pas de permis de conduire, etc.)?"/>
        <s v="Ces documents de base et d’appui sont-ils numérisés par balayage et stockés dans le dossier de chaque requérant aux fins des renouvellements ou pour consultation future?"/>
        <s v="Les documents de base et d’appui sont-ils conservés par l'ADDV lors du processus de demande et retournés au requérant avec le document de voyage?"/>
        <s v="Les documents de base et les documents d’appui numérisés par balayage sont-ils utilisés sans distinction à des fins de comparaison visuelle avec la demande de renouvellement?"/>
        <s v="Les documents de voyage arrivant à expiration ou expirés sont-ils toujours requis pour une demande de renouvellement?_x000a__x000a_"/>
        <s v="L'ancien document de voyage fait-il l’objet d’une comparaison électronique ou visuelle détaillée avec le dossier conservé dans les archives?_x000a_"/>
        <s v="Au moins deux dispositifs de sécurité de l'ancien document de voyage font-ils l’objet d’une vérification judiciaire?_x000a__x000a_"/>
        <s v="Si le document de voyage précédent est un passeport électronique, les renseignements contenus dans la puce électronique sont-elles lues et validées?_x000a__x000a_"/>
        <s v="Ces documents sont-ils soumis sans distinction à un examen de nature juridique?_x000a__x000a_"/>
        <s v="Les employés qui reçoivent les demandes sont-ils formés pour valider l’authenticité des documents de base et des documents d'appui?_x000a_"/>
        <s v="Les responsables du processus de détermination de l’admissibilité ont-ils accès à des documents ou à des bases de données qui contiennent des images et des spécifications sur chaque type de document de base ou de document d’appui accepté?"/>
        <s v="Ces documents sont-ils régulièrement vérifiés auprès des autorités de délivrance ou par le biais d'une connexion partagée aux bases de données des autorités de délivrance des documents de base ?"/>
        <s v="Les actes de décès sont-ils toujours vérifiés pour toutes les demandes?_x000a__x000a_"/>
        <s v="Lorsque les nouveaux requérants doivent présenter leur demande en personne, doivent-ils subir une entrevue?"/>
        <s v="Des entrevues sont-elles effectuées lorqu'on doute de l'intégrité des renseignements et des documents fournis?"/>
        <s v="Dans le cas d'une demande présentée en personne ou d'une entrevue, les employés qui reçoivent les demandes sont-ils adéquatement formés pour établir l’identité des requérants « à première vue » et la validité des demandes?"/>
        <s v="Est-ce que cela comprend spéciquement un jugement du maniérisme de la personne et de la « confiance » du requérant, comme le pratiquent les agents des services frontaliers?"/>
        <s v="Lorsqu'un requérant présente sa demande en personne, le compare-t-on à la photo présentée?_x000a__x000a_"/>
        <s v="Le recours à un répondant est-il nécessaire pour les premières demandes, lorsqu'aucune entrevue n'est effectuée?"/>
        <s v="Les répondants sont-ils membres d’associations reconnues, qui tiennent à jour leurs coordonnées, auxquelles l’ADDV a accès?"/>
        <s v="Les répondants sont-ils titulaires de passeports (ou d’autres documents de voyage)?_x000a__x000a_"/>
        <s v="Un répondant est-il jugé inadmissible s’il a reçu d’un requérant une rémunération pour agir en cette qualité?_x000a__x000a_"/>
        <s v="Existe-t-il une politique claire interdisant une telle pratique (la rémunération des répondants) et, dans l’affirmative, apparaît-elle sur tous les formulaires de demande de documents de voyage signés par les répondants?"/>
        <s v="Chaque répondant doit-il signer et dater au moins une des photos présentées par un nouveau requérant?_x000a__x000a_"/>
        <s v="Un répondant est-il jugé inadmissible s’il a des liens étroits avec le requérant (p. ex. frère, sœur, parent, grand-parent, enfant, oncle, tante, beau-père, belle-mère, etc.)?"/>
        <s v="Communique-t-on régulièrement avec les répondants aux fins de la vérification de leur statut?_x000a__x000a_"/>
        <s v="Communique-t-on avec les répondants lorsqu'on doute de l'identité du requérant?_x000a__x000a_"/>
        <s v="Des références personnelles sont-elles fournies avec la demande?"/>
        <s v="Ces références sont-elles indépendantes et sans aucun lien de parenté l’une avec l’autre ou avec le requérant?_x000a__x000a_"/>
        <s v="Communique-t-on régulièrement avec ces références  pour vérifier les nouvelles demandes reçues?_x000a__x000a_"/>
        <s v="L'empreinte sociale du requérant est-elle vérifiée pour confirmer une identité déclarée? _x000a__x000a_"/>
        <s v="L'ADDV a-t-elle des politiques et procédures documentées relatives au traitement des documents et des livrets vierges?_x000a_"/>
        <s v="Les documents et livrets vierges sont-ils tous entreposés dans un dépôt hautement sécuritaire?  _x000a__x000a_"/>
        <s v="Si le document de voyage est produit par un tiers dans des installations indépendantes, les niveaux de sécurité de l'entreposage des documents et des livrets sont-ils élevés? _x000a_"/>
        <s v="Les documents de voyage vierges sont-ils produits à l’aide d’un système de numérotation de sorte que tout document puisse être reconnu à chacune des étapes du processus de délivrance?"/>
        <s v="Le numéro d’un document vierge est-il le numéro attribué au document de voyage délivré éventuellement?"/>
        <s v="Le numéro d’un document de voyage est-il imprimé sur chacune des pages intérieures _x000a__x000a__x000a_"/>
        <s v="Le numéro est-il gravé au laser à l’aide de petits trous sur toutes les pages intérieures?_x000a__x000a_"/>
        <s v="Chaque page intérieure d’un document de voyage est-elle numérotée en séquence?_x000a__x000a_"/>
        <s v="Ces numéros sont-ils imprimés sur chaque page avec une encre à séchage ultraviolet?_x000a__x000a__x000a_"/>
        <s v="Les documents de voyage vierges sont-ils entreposés dans des zones hautement sécuritaires, comme une chambre forte ou un coffre-fort, et  l'accès à ces documents fait-il l'objet de sévères restrictions?_x000a_"/>
        <s v="Un tel accès est-il limité à un petit nombre de personnes de confiance ayant un pouvoir de surveillance?_x000a__x000a_"/>
        <s v="L’accès à la chambre forte ou au coffre-fort est-il contrôlé au moyen de cartes d’identité, d’identificateurs biométriques, de mots de passe, etc.?_x000a__x000a_"/>
        <s v="Les installations contenant le matériel et les livrets vierges sont-elles surveillées 24 heures par jour?_x000a__x000a__x000a_"/>
        <s v="Les aires d'entreposage du matériel et des livrets vierges font-elles l’objet d’une protection sûre appropriée à la classification de sécurité de ces biens (voir le Chapitre 7)?"/>
        <s v="Cette protection compren-elle des mesures de sauvegarde raisonnables contre les incendies ou d’autres sinistres catastrophiques?_x000a__x000a_"/>
        <s v="Y a-t-il des lieux d’entreposage de secours qui permettent d'assurer la délivrance des passeports en cas de sinistres catastrophiques?"/>
        <s v="Les livrets vierges sont-ils transportés conformément à des mesures de protection équivalentes à celles ayant cours dans l’aire d’entreposage, par exemple dans des véhicules blindés utilisés pour le transport d’espèces?_x000a_"/>
        <s v="L’expéditeur et le destinataire doivent-ils signer des bordereaux attestant l’expédition et la réception des lots de documents reçus?_x000a__x000a_"/>
        <s v="La distribution des livrets vierges au personnel de la production est-elle effectuée par au moins deux employés, en vertu du « principe des quatre yeux »?"/>
        <s v="Ces deux employés doivent-ils signer pour les livrets vierges entreposés dans une zone protégée ou déplacés de cette zone protégée?_x000a__x000a_"/>
        <s v="Tous les livrets vierges non utilisés sont-ils toujours retournés dans la zone protégée à des moments de contrôle, comme à la fin de chaque quart de travail?"/>
        <s v="Les livrets sont-ils tous suivis, en utilisant le numéro de contrôle des stocks, à partir du moment de leur envoi par le fabricant jusqu'à ce qu'ils soient imprimés comme document de voyage ou abîmés?"/>
        <s v="Les livrets vierges sont-ils comptabilisés par au moins deux personnes à chaque fois qu'ils changent de main? _x000a__x000a_"/>
        <s v="Les livrets vierges sont-ils comptabilisés par au moins deux personnes lorsqu'ils sont retirés du coffre-fort le matin et les livrets inutilisés sont-ils comptabilisés le soir lors de leur dépôt dans le coffre-fort à la fin de la journée ou du quart de travail?"/>
        <s v="Les feuillets d’approbation et de contrôle des lots sont-ils vérifiés par un tiers à la fin de chaque journée ou de chaque quart de travail?_x000a__x000a_"/>
        <s v="Les employés à qui des documents vierges sont confiés font-ils l’objet d’une vérification chaque fois qu’ils quittent les installations de l’autorité de délivrance, pour s’assurer qu’aucun livret vierge n’a été subtilisé?"/>
        <s v="Sinon, des vérifications ponctuelles ou au hasard ont-elles lieu?_x000a__x000a_"/>
        <s v="Les livrets vierges endommagés, défectueux ou excédentaires sont-ils détruits en présence d’au moins deux employés ayant un privilège d’accès à l’aire d’entreposage?"/>
        <s v="La fonction de personnalisation est-elle exécutée dans un endroit hautementement sécuritaire auquel seules des personnes autorisées ont accès?_x000a__x000a_"/>
        <s v="Une fois personnalisés, les documents de voyage font-ils l’objet d’un examen d’assurance de la qualité pour s'assurer qu'aucune erreur n'est commise?_x000a__x000a_"/>
        <s v="La zone de lecture automatique (ZLA) est-elle lue électroniquement et les renseignements sont-ils comparés à la page de renseignements, ainsi qu'aux renseignements de la demande originale (base de données et formulaires originaux)?_x000a_"/>
        <s v="Dans le cas d’un document de voyage électronique lisible à la machine (DVELM), les données que contient la puce (y compris la photo) sont-elles lues et comparées aux données contenues dans la page de renseignements, dans la ZLA, et aux renseignements fournis sur la demande?"/>
        <s v="La signature numérique est-elle-vérifiée?_x000a__x000a__x000a_"/>
        <s v="Les requérants sont-ils tenus de venir chercher en personne leurs documents de voyage?_x000a__x000a_"/>
        <s v="Lors du retrait d’un document de voyage en personne, la photo qui apparaît dans la page de renseignements (une puce dans le cas d'un passeport électronique) du document de voyage est-elle comparée à celle contenue dans la base de données et au visage du requérant?"/>
        <s v="Lors du retrait d’un document de voyage en personne, une pièce d’identité avec photo du requérant est-elle exigée et vérifiée?_x000a__x000a__x000a_"/>
        <s v="Lors du retrait d’un document de voyage en personne, pose-t-on au requérant des questions portant, par exemple, sur son adresse et le nom de jeune fille de sa mère?"/>
        <s v="Lors du retrait d’un document de voyage en personne, des éléments biométriques sont-ils utilisés (p. ex. technologie de reconnaissance faciale ou empreintes digitales)?_x000a__x000a_"/>
        <s v="Au moment du retrait, un reçu est-il remis au requérant pour attester que le document de voyage lui a été remis en mains propres?_x000a_"/>
        <s v="Est-il interdit à un tiers de prendre livraison d'un document de voyage au nom d'un requérant ?_x000a__x000a_"/>
        <s v="Si un tiers est autorisé à prendre livraison d'un document de voyage, doit-il présenter une autorisation écrite du requérant, ainsi qu'une pièce d’identité avec photo?"/>
        <s v="La personne qui effectue le retrait du document de voyage au nom du requérant est-elle tenue de signer un reçu?_x000a__x000a_"/>
        <s v="Un service de distribution du courrier fiable est-il utilisé?_x000a__x000a__x000a_"/>
        <s v="La signature du requérant ou d’une autre personne vivant à la même adresse est-elle exigée lors de la remise d’un document de voyage?_x000a_"/>
        <s v="Si le service du courrier ne requiert pas une signature sur réception, d’autres moyens sont-ils envisagés pour confirmer la réception du document de voyage, comme l’envoi d’un mot codé ou d’un reçu?"/>
        <s v="La période de remise ou de retrait d’un nouveau document de voyage fait-elle l'objet d'un suivi, et un système d’alerte est-il utilisé lorsque la période de temps normale s'est écoulée sans qu’il y ait eu confirmation de la réception du document?"/>
        <s v="La confirmation de la remise ou du retrait du document de voyage est-elle saisie dans le système de l’autorité de délivrance en tant qu’indicateur proactif et enregistrée comme étant la dernière étape du processus de délivrance?"/>
        <s v="Un document de voyage non remis est-il retourné à l’autorité de délivrance à des fins de vérification de l’adresse dans la base de données et avec le requérant?"/>
        <s v="Les documents de voyage retournés à l’ADDV avec la mention « non distribuable » sont-ils traités de la même façon que les documents de voyage déclarés perdus ou volés?_x000a_"/>
        <s v="Does the country issue Machine Readable Passports (MRPs) in accordance with ICAO specifications Doc 9303 Part 1, Volume 1? _x000a_"/>
        <s v="Est-ce que le pays délivre des documents de voyage électroniques lisibles à la machine (DVELM) conformément aux spécifications contenues dans le Document 9303 (partie 1, volume 2) de l’OACI?"/>
        <s v="Sinon, le pays a-t-il un plan ou un échéancier pour délivrer des DVELM?_x000a__x000a_"/>
        <s v="Est-ce que le pays participe au Répertoire de clés publiques (RCP) de l’OACI?_x000a__x000a_"/>
        <s v="Est-ce que tous les documents de voyage délivrés par le pays sont conformes aux spécifications contenues dans le Document 9303 de l’OACI?_x000a__x000a_"/>
        <s v="Est-ce que tous les documents de voyage renferment des dispositifs de sécurité modernes, comme ceux recommandés dans le document Annexe informative de la Section III du Volume 1 du Document 9303 — Normes de sécurité relatives aux documents de voyage lisibles à la machine?"/>
        <s v="L’autorité de délivrance a-t-elle un programme permanent permettant d’examiner et de mettre à jour les dispositifs de sécurité de ses documents de voyage?_x000a_"/>
        <s v="La période maximale de validité des documents de voyage est-elle de dix ans?_x000a__x000a_"/>
        <s v="Est-ce que tous les documents de voyage délivrés respectent la norme « un passeport, une personne »?_x000a__x000a_"/>
        <s v="Tous les documents de voyage délivrés par le pays comprennent-ils des caractéristiques de sécurité minimales?_x000a__x000a_"/>
        <s v="Pour la délivrance des passeports diplomatiques et spéciaux, utilise-t-on le même matériel et les mêmes livrets vierges (à l’exception de la couleur de la couverture des livrets) que pour les passeports réguliers?"/>
        <s v="Est-ce que les passeports temporaires délivrés pour un aller simple (pour revenir au pays selon un certain itinéraire) contiennent des dispositifs de sécurité pour prévenir la contrefaçon?"/>
        <s v="Existe-il une politique relative à la sécurité physique visant toutes les installations et tous les lieux utilisés dans le cadre du processus de délivrance des documents de voyage?"/>
        <s v="Ces normes de sécurité physique sont-elles conformes aux normes et aux lignes directrices nationales et internationales acceptables?"/>
        <s v="Les installations destinées aux opérations de l'ADDV, ainsi que ses zones de sécurité et ses zones de haute sécurité, sont-elles toutes propriété du gouvernement?_x000a__x000a_"/>
        <s v="Les installations utilisées par les partenaires publics et privés respectent-t-elles les normes de sécurité physique mises en place par l'ADDV?"/>
        <s v="Les employés sont-ils formés en ce qui a trait aux politiques et pratiques relatives à la sécurité physique? _x000a__x000a_"/>
        <s v="Des sanctions sont-elles imposées aux employés qui ne respectent pas les politiques et pratiques de sécurité? _x000a__x000a_"/>
        <s v="Toutes les installations et aires de travail de l’autorité de délivrance sont-elles définies comme étant des zones de sécurité physique distinctes (aire publique, zone d’accueil, zones de travail, zones de sécurité et zones de haute sécurité)?"/>
        <s v="Les installations et les aires de travail sont-elles sujettes à différents niveaux de sécurité physique, comme il convient?_x000a_"/>
        <s v="Les installations et les aires de travail comprennent-elles des pratiques de sécurité relativement au contrôle d’accès?_x000a__x000a_"/>
        <s v="Les installations et les aires de travail comprennent-elles des pratiques de sécurité relativement à la surveillance et à la protection dans les différentes zones de sécurité?_x000a__x000a_"/>
        <s v="Les installations et les aires de travail comprennent-elles des pratiques de sécurité additionnelles, comme des appareils de protection dans les différentes zones de sécurité?"/>
        <s v="L’aire d'accueil, où les requérants présentent leurs demandes ou reçoivent leurs documents de voyage, est-elle aménagée de façon à ce que les clients ne puissent avoir accès facilement au personnel?"/>
        <s v="D’autres mesures de sécurité sont-elles mises en place pour protéger les employés, comme des avertisseurs individuels, des vitres pare-balles, etc.?"/>
        <s v="Des agents de sécurité sont-ils présents durant les heures d’ouverture?_x000a__x000a_"/>
        <s v="Y a-t-il des systèmes de contrôle d’accès tels que l’accès aux différentes aires est sujet à des privilèges qui s’appliquent à chaque membre du personnel?"/>
        <s v="L’accès des employés est-il limité à certaines périodes de temps précises, p. ex. aux quarts de travail?_x000a__x000a_"/>
        <s v="Les privilèges d’accès aux zones de sécurité et de haute sécurité exigent-ils l’utilisation d’une authentification à deux facteurs?_x000a_"/>
        <s v="La zone où les livrets sont personnalisés est-elle verrouillées de manière sécuritaire à la fin de chaque journée de travail?_x000a_"/>
        <s v="Les privilèges d’accès requièrent-ils la présence de plus d’une personne en tout temps dans les zones de sécurité et de haute sécurité?"/>
        <s v="Les installations sont-elles toutes surveillées par des gardiens 24 heures par jour, sept jours par semaine?_x000a__x000a_"/>
        <s v="Les laissez-passer doivent-ils être portés en tout temps par les employés dans les zones restreintes?_x000a__x000a_"/>
        <s v="Chaque laissez-passer contient-il une photo claire de l’employé qui le porte?_x000a__x000a_"/>
        <s v="Chaque laissez-passer est-il pourvu d’un code de couleur ou d’un autre code visuel indiquant les privilèges d’accès du titulaire?"/>
        <s v="Les visiteurs et les fournisseurs sont-ils accompagnés en tout temps par des employés dans les zones d’accès restreint?_x000a__x000a_"/>
        <s v="L'accompagnement s'applique-t-il aux employés qui n'ont pas la cote de sécurité nécessaire ou dont le poste ne donne pas accès à certaines zones?_x000a_"/>
        <s v="L’accès physique est-il contrôlé par des moyens matériels ou électroniques (verrous de sécurité, numéros d’identification personnelle, cartes à puce, identificateurs biométriques, etc.)?_x000a_"/>
        <s v="Y a-t-il des appareils de détection d’intrus (comme des alarmes et des détecteurs de mouvement) dont peuvent se servir les gardiens?_x000a_"/>
        <s v="Une telle surveillance comprend-elle un système de télévision en circuit fermé et des caméras aux portes d’entrée, dans les corridors, les salles, etc.?_x000a_"/>
        <s v="Les dossiers de la vidéosurveillance sont-ils conservés durant des périodes appropriées ou plus de trois mois?_x000a_"/>
        <s v="Tout le courrier, y compris les demandes de documents de voyage et le matériel reçu, est-il inspecté (p. ex. à l’aide de rayons X) dans une salle de courrier bien située?"/>
        <s v="Les installations, les biens et les données sont-ils protégés contre l’incendie et d’autres sinistres catastrophiques?_x000a__x000a_"/>
        <s v="Des dispositions sont-elles prises pour avoir des sites alternatifs et des lieux d’entreposage de secours permettant d'assurer la continuité des opérations?_x000a_"/>
        <s v="Une politique détaillée de STI est-elle en place?_x000a__x000a_"/>
        <s v="Cette politique est-elle à jour par rapport aux technologies et pratiques actuelles?_x000a__x000a_"/>
        <s v="Cette politique est-elle mise en œuvre intégralement pour les systèmes de TI, les bases de données et le flux de l’information liés à la délivrance des documents de voyage?"/>
        <s v="Cette politique incorpore-t-elle des normes internationales actuelles comme ISO/IEC 27002:2005?_x000a_"/>
        <s v="Ces politiques et pratiques englobent-elles des évaluations du risque et de la vulnérabilité, des évaluations de la confidentialité des données relatives à la TI, la perte de renseignements figurant dans les bases de données, l’accès à des données non autorisées et les évaluations connexes?"/>
        <s v="Les politiques et les pratiques de sécurité des technologies de l’information (STI) portent-elles sur les classifications appropriées, en matière de confidentialité, des systèmes, des bases de données et des renseignements connexes pour éviter que des individus non autorisés aient accès à ces renseignements, les interceptent, les copient ou les obtiennent électroniquement?"/>
        <s v="Les politiques et les pratiques en matière de STI portent-elles sur la protection appropriée de l’intégrité des données des bases de données et des renseignements connexes pour que ces renseignements ne puissent pas être modifiées ou supprimées, sauf en conformité avec des processus définis adéquatement?"/>
        <s v="Les politiques et les pratiques en matière de STI portent-elles sur la disponibilité appropriée des données des bases de données et des renseignements connexes pour que ces renseignements ne puissent pas être bloquées ou cachées aux utilisateurs légitimes, quand elles sont requises?"/>
        <s v="Les politiques et les pratiques en matière de STI portent-elles sur un permis approprié d’accès aux bases de données et aux renseignements connexes pour que ces renseignements ne puissent être accessibles qu’aux utilisateurs visés autorisés?"/>
        <s v="L’efficacité et le rendement de toutes ces politiques, pratiques, technologies et méthodologies ont-ils été évalués par des vérificateurs professionnels de la TI?"/>
        <s v="Tous les produits de la technologie, comme les progiciels de bases de données, les serveurs, les installations de communication, les modules matériels de sécurité et les autres produits commerciaux utilisés ont-ils été certifiés au niveau d’évaluation (Evaluation Assurance Level) de la sécurité approprié?"/>
        <s v="Les dispositifs de cryptographie utilisés ont-ils été certifiés au niveau approprié à l’aide de normes internationales, comme la norme FIPS 140-2 ou une norme équivalente?"/>
        <s v="Est-ce que tous les utilisateurs du système et des bases de données ont un nom d’utilisateur et un mot de passe uniques pour accéder à l’équipement et ouvrir des sessions?"/>
        <s v="Tous ces individus sont-ils limités, en raison des restrictions imposées par les permissions d’accès et de traitement, à certaines bases de données, applications et tâches?"/>
        <s v="Toutes les ouvertures de session sont-elles fermées automatiquement après de courtes périodes d’inactivité?_x000a__x000a_"/>
        <s v="Tous les accès à la TI peuvent-ils être contrôlés électroniquement?_x000a__x000a_"/>
        <s v="L’accès à Internet est-il refusé au personnel ou aux fournisseurs à partir de n’importe quel ordinateur ou terminal d’utilisateur dans le cadre du processus de délivrance des documents de voyage?"/>
        <s v="De tels appareils sont-ils séparés physiquement et technologiquement, ou sont-ils utilisés soit pour le traitement des demandes de documents de voyage, soit pour le courrier électronique interne et Internet?"/>
        <s v="Un programme est-il mis en place pour surveiller, de manière aléatoire mais régulière, les courriels et l’accès aux applications Internet par tous les employés et les fournisseurs afin de détecter les questions ou les communications qui pourraient être préoccupantes?"/>
        <s v="Ce processus est-il très bien protégé par des politiques et des pratiques internes strictes en matière de respect de la vie privée de manière à ce que les renseignements personnels anodins appris lors de la surveillance ne soient jamais divulgués pour quelques raisons que ce soit, et de manière à ce que tous les renseignements qui ne présentent aucun intérêt au niveau de la sécurité soient supprimés des dossiers?"/>
        <s v="Les employés de la TI qui ont des privilèges d’accès aux installations de TI, comme les salles d’équipement informatique, les bases de données, les réseaux et les installations de communication, ont-ils des droits d’accès spéciaux pour entrer dans ces installations?"/>
        <s v="Ces privilèges d’accès exigent-ils l’utilisation d’une authentification à deux facteurs, comme une mesure biométrique et un jeton d’accès (p. ex. une carte d’identité)?"/>
        <s v="L’accès aux salles d’équipement informatique et aux autres installations de TI requiert-il la présence en tout temps de deux individus autorisés ou plus?"/>
        <s v="Les responsabilités liées à un système de TI sont-elles partagées et définies clairement pour que personne n’ait le droit d’annuler des politiques ou des pratiques, de prendre des décisions arbitraires, de faire des copies de bases de données ou d’autres fichiers d’information, ou ne puisse, de quelque façon que ce soit, compromettre le système de délivrance des documents de voyage et ses renseignements confidentiels?"/>
        <s v="Les employés et fournisseurs font-ils tous l’objet de vérifications de leurs antécédents et de leur fiabilité en fonction des postes occupés et du niveau de sécurité attribué à chaque poste?"/>
        <s v="Un niveau de sécurité est-il assigné au poste de chaque employé, et ce niveau reconnaît-il la nature délicate du poste occupé, les responsabilités, l'accès et le niveau de prise de décision?"/>
        <s v="Les vérifications des antécédents et de la fiabilité sont-elles faites en collaboration avec les organismes d’application de la loi, la police ou des agences de sécurité nationale?"/>
        <s v="Ces vérifications des antécédents et de la fiabilité pour les postes d'un niveau de sécurité plus élevé comprennent-elles un examen des antécédents financiers et des entrevues auprès des amis, de la famille et des collègues?_x000a_"/>
        <s v="Les agents de l'admissibilité sont-ils des citoyens du pays?"/>
        <s v="Les vérifications des antécédents et de la fiabilité sont-elles répétées à des intervalles appropriés?_x000a__x000a_"/>
        <s v="Les zones de sécurité sont-elles délimitées et les contrôles internes sont-ils mis en place pour limiter les droit d'accès aux employés, de façon physique et électronique?_x000a_"/>
        <s v="Les employés temporaires sont-ils sujets aux mêmes vérifications des antécédents et de la fiabilité que les employés permanents?_x000a_"/>
        <s v="Les employés et les fournisseurs ont-ils tous droit à des séances d’information sur la sécurité et reçoivent-ils des lignes directrices sur les contrôles internes et les politiques de sécurité de l'ADDV?"/>
        <s v="Les employés et les fournisseurs sont-ils tous informés de leurs privilèges d’accès et les interdictions associées à leur niveau d’habilitation de sécurité?"/>
        <s v="Y a-t-il un code de conduite et/ou un code de valeurs et d'éthique écrit pour les employés?"/>
        <s v=" Les fonctions professionnelles sont-elles établies de telle sorte qu’un employé ne puisse pas accomplir toutes les tâches associées à l’admissibilité et à la délivrance des documents de voyage?"/>
        <s v="Des procédures de déroulement du travail empêchent-elles un requérant de choisir l’employé à qui il souhaiterait présenter sa demande?_x000a__x000a_"/>
        <s v="Les agents de l'admissibilité doivent-ils effectuer les tâches dans l'ordre?"/>
        <s v="Les membres du personnel effectuent-ils différentes tâches (p. ex. la saisie des données, ouvrir le courier, etc.)?"/>
        <s v="Les justifications et les décisions cruciales prises durant le processus de délivrance sont-elles toutes annotées adéquatement dans des dossiers et des bases de données?_x000a__x000a_"/>
        <s v="Dans l'ensemble, l’autorité de délivrance a-t-elle instauré des principes de gestion moderne pour favoriser une attitude positive et saine parmi ses employés?"/>
        <s v="Les conditions de travail, la structure salariale et les avantages offerts aux employés sont-ils équitables et compétitifs par rapport à des postes comparables dans d’autres secteurs locaux?"/>
        <s v="Des politiques claires en matière de ressources humaines (RH) sont-elles en place pour examiner les augmentations salariales, les possibilités de promotion et d’autres questions relatives au RH?"/>
        <s v="Y a-t-il des mécanismes en place permettant aux employés de formuler des griefs au sujet du traitement dont ils font l’objet, et l’autorité de délivrance se montre-t-elle réceptive à ces griefs?"/>
        <s v="Les employés compétents bénéficient-ils d’un niveau élevé de sécurité d’emploi au sein de l’ADDV?_x000a__x000a_"/>
        <s v="Tous les employés sont-ils encouragés, par une reconnaissance officielle et d’autres formes de récompense, à formuler des recommandations visant à améliorer les opérations et la sécurité?"/>
        <s v="La stratification est-elle effecutée et analysée de façon régulière pour donner la possibilité aux employés d'exprimer, de façon confidentielle, de la satisfaction à l'égard de leur travail et des pratiques de gestion de l'organisation?"/>
        <s v=" Les employés se font-ils rappeler régulièrement l’importance de rester aux aguets et de prêter attention aux erreurs ou au sabotage que d’autres employés pourraient commettre?"/>
        <s v="Les employés sont-ils incités à informer la direction de possibles violations des règles de la sécurité, tout en étant protégés contre toute réaction négative, peu importe la nature de la violation alléguée ou la personne soupçonnée?"/>
        <s v="De telles déclarations de la part d’employés sont-elles gardées confidentielles par l’autorité de délivrance aux fins de leur protection?_x000a__x000a_"/>
        <s v="Y a-t-il un processus officiel permettant de faire enquête sur de possibles infractions à la sécurité commises par des employés à quelque niveau que ce soit?"/>
        <s v="Ce processus officiel d’enquête est-il soutenu par une législation claire et rigoureuse qui permet de sanctionner sévèrement les contrevenants?"/>
        <s v="Ces sanctions prévoient-elles le congédiement immédiat de tout contrevenant et la perte de tous ses privilèges?_x000a__x000a_"/>
        <s v="Ces sanctions prévoient-elles des poursuites en justice, y compris au criminel, le cas échéant?_x000a__x000a_"/>
        <s v="Les résultats des enquêtes sont-ils rendus publics?_x000a__x000a_"/>
        <s v="Les titulaires de documents de voyage sont-ils sensibilisés à l’importance de leurs documents et encouragés à les mettre en lieu sûr?"/>
        <s v="Les titulaires de documents de voyage sont-ils sensibilisés à l’importance de déclarer immédiatement toute perte ou tout vol de leurs documents?_x000a_"/>
        <s v="Des moyens de déclarer des documents de voyage perdus ou volés sont-ils mis en place, et les gens peuvent-ils y recourir facilement (p. ex. en utilisant une ligne téléphonique sans frais, un numéro de télécopieur, en ligne ou en personne)?_x000a__x000a_"/>
        <s v="Un titulaire qui déclare un document de voyage perdu ou volé doit-il remplir un rapport?_x000a__x000a_"/>
        <s v="Y a-t-il des mesures visant à encourager les titulaires de documents de voyage à prendre soin de leurs documents, comme celles-ci :"/>
        <s v="·       des frais de remplacement élevés;"/>
        <s v="·       l’obligation de se présenter en personne lors de la nouvelle demande;"/>
        <s v="·       une entrevue personnelle;"/>
        <s v="·       la mention obligatoire sur le document indiquant qu’il s’agit d’un document de remplacement;"/>
        <s v="·       une période d’attente obligatoire; "/>
        <s v="·       une limite de la validité des documents de voyage de remplacement; "/>
        <s v="·       le refus de délivrer un autre document de voyage après un deuxième document perdu; "/>
        <s v="Les demandes de remplacement de passeports font-elles l’objet d’une enquête rigoureuse?_x000a__x000a_"/>
        <s v="Si un titulaire d’un document de voyage a déclaré plusieurs pertes ou vols, peut-il y avoir une enquête policière?"/>
        <s v="Tout document de voyage déclaré perdu ou volé doit-il être immédiatement annulé et ne plus être utilisé pour voyager?_x000a__x000a_"/>
        <s v="Les documents de voyage déclarés perdus ou volés restent-ils non valides s’ils sont retrouvés subséquemment par leur titulaire légitime?_x000a__x000a_"/>
        <s v="Ces documents de voyage retrouvés doivent-ils être retournés à l’autorité qui les a délivrés pour être détruits?_x000a__x000a_"/>
        <s v="Les numéros des documents de voyage déclarés perdus ou volés sont-ils enregistrés dans une base de données nationale sur les documents de voyage perdus ou volés?_x000a_"/>
        <s v="Ces numéros sont-ils stockés dans une telle base de données durant la période de validité des documents?_x000a__x000a_"/>
        <s v="Les passeports vierges signalés perdus ou volés sont-ils inscrits dans une base de données nationale des documents de voyage perdus ou volés?_x000a_"/>
        <s v="Cette base de données est-elle accessible aux organismes de contrôle frontalier, aux autorités de l’immigration, aux organismes qui délivrent des visas et aux organismes d’application de la loi?_x000a__x000a_"/>
        <s v="Les renseignements sur les documents de voyage déclarés perdus ou volés sont-ils transmis à la base de données d’Interpol sur les documents de voyage perdus et volés (Stolen and Lost Travel Documents (SLTD))?_x000a__x000a_"/>
        <s v="Les passeports vierges manquants sont-ils signalés à la base de données d’Interpol sur les documents de voyage perdus et volés (Stolen and Lost Travel Documents (SLTD))?"/>
        <s v="Les documents de voyage déclarés perdus ou volés sont-ils transmis à des partenaires internationaux et/ou au Système régional d’alerte sur les déplacements (Regional Movement Alert System (RMAS)) mis en place par la Coopération économique Asie-Pacifique (APEC)?"/>
        <s v="Les passeports vierges manquants sont-ils signalés aux partenaires internationaux et/ou à la Coopération économique Asie-Pacifique (APEC)?"/>
        <s v="Les membres du personnel consulaire et les employés recrutés sur place qui s’acquittent de certaines fonctions associées à la délivrance à l’étranger font-ils l’objet d’une enquête de sécurité de même niveau que celle à laquelle sont assujettis les employés dans le pays d’origine?"/>
        <s v="Les employés affectés dans les missions à l’étranger reçoivent-ils la même formation que les employés dans le pays d’origine?_x000a__x000a_"/>
        <s v="Les politiques, les critères d’admissibilité, les exigences relatives aux demandes, etc. sont-elles les mêmes dans les missions à l’étranger que dans le pays d’origine?_x000a_"/>
        <s v="Les politiques et pratiques en matière de sécurité sont-elles toutes rigoureusement et complètement mises en œuvre dans toutes les installations et organisations qui participent au processus de délivrance des documents de voyage?"/>
        <s v="Y a-t-il des communications constantes entre l’Administration centrale de l’autorité de délivrance et les missions pour s’assurer que les politiques et les pratiques en matière de délivrance sont connues et appliquées?"/>
        <s v="Des vérifications, des examens et des contrôles de la qualité sont-ils effectués régulièrement par l’administration centrale pour s’assurer que toutes les politiques et les pratiques sont mises en application dans toutes les missions à l’étranger?"/>
        <s v="Un superviseur, citoyen du pays, doit-il toujours approuver la décision finale relative à l’admissibilité ?"/>
        <s v="Les missions à l’étranger ont-elles accès aux mêmes bases de données sur les autorisations, les listes de surveillance et les restrictions aux déplacements, etc. que les bureaux qui délivrent des documents de voyage dans le pays d’origine?"/>
        <s v="Les dossiers épineux sont-ils acheminés à l’administration centrale de l’autorité de délivrance?"/>
        <s v="Les documents de voyage délivrés à l’étranger sont-ils enregistrés dans les bases de données nationales pertinentes?"/>
        <s v="Les livrets personnalisés à l’étranger le sont-ils de la même manière, à l’aide de la même technologie d’impression et de stockage, que les livrets personnalisés dans le pays d’origine?  "/>
        <s v="Est-ce que seuls les agents responsables de la délivrance des documents de voyage ont accès aux livrets vierges?_x000a__x000a_"/>
        <s v="Si des employés recrutés sur place participent à la personnalisation des documents de voyage, ces documents sont-ils toujours vérifiés par un cadre supérieur du consulat, citoyen du pays d’origine, avant leur remise aux requérants?"/>
        <s v="Dans le cas de documents de voyage personnalisés dans les consulats à l’étranger, est-ce que toutes les étapes décrites aux chapitres 4 et 5 relativement au traitement, à la comptabilisation et à l’entreposage des documents vierges sont mises en oeuvre intégralement dans les missions à l’étranger?"/>
        <s v="L’autorité de délivrance des documents de voyage établit-elle des partenariats avec des organisations nationales, qui sont des intervenants dans la délivrance et l’utilisation des documents de voyage?"/>
        <s v="L'ADDV échange-t-elle de l'information avec des organismes de contrôle frontalier et des autorités de l’immigration pour élaborer, concevoir et intégrer des dispositifs de sécurité dans les documents de voyage?_x000a_"/>
        <s v="L'ADDV échange-t-elle de l'information avec des organismes de contrôle frontalier et des autorités de l’immigration pour échanger des renseignements sur la fraude de documents de voyage et les menaces à la sécurité?"/>
        <s v="L'ADDV échange-t-elle de l'information avec des organismes de contrôle frontalier et des autorités de l’immigration pour assurer l’interopérabilité avec les systèmes de contrôle frontalier, actuels et futurs, et les infrastructures?"/>
        <s v="L'ADDV échange-t-elle de l'information avec des organismes de contrôle frontalier et des autorités de l’immigration pour partager des renseignements sur les documents de voyage déclarés perdus ou volés?_x000a_"/>
        <s v="L'ADDV échange-t-elle de l'information avec des organismes d’application de la loi, des forces policières et des laboratoires de documents judiciaires relatifs à la fraude et aux caractéristiques de sécurité des documents de voyage?"/>
        <s v="L'ADDV échange-t-elle de l'information concernant les versions de document et les dispositifs de sécurité avec des organismes de l'état civil qui délivrent des documents sources et primaires et des documents d'appui utilisés lors de la détermination de l'admissibilité?"/>
        <s v="L'ADDV échange-t-elle de l'information avec d’autres organisations nationales qui participent au processus de délivrance des documents de voyage (par exemple, délivrance de documents de voyage à l’étranger, délivrance de passeports diplomatiques, spéciaux, officiels, acceptation de demandes)?"/>
        <s v="L’autorité de délivrance établit-elle des partenariats et des associations avec d’autres pays et des organisations internationales?_x000a_"/>
        <s v="L’autorité de délivrance connaît-elle le rôle du programme MRTD (Document de voyage lisible à la machine / Machine Readable Travel Document) de l’OACI?_x000a__x000a_"/>
        <s v="L’autorité de délivrance participe-t-elle au Groupe consultatif technique sur les documents de voyage lisibles à la machine (TAG/MRTD) de l’OACI et à ses deux groupes de travail (NTWG et ICBWG)?_x000a__x000a_"/>
        <s v="L’autorité de délivrance participe-t-elle à des réseaux internationaux d’échange de données, comme la base de données d’Interpol sur les documents de voyage volés et perdus (Stolen and Lost Travel Documents) et le Système régional d’alerte sur les déplacements (Regional Movement Alert System (RMAS)) de l’APEC ou autres?_x000a_"/>
        <s v="L’autorité de délivrance participe-t-elle à des partenariats nationaux et internationaux pour partager des données ou des renseignements sur les menaces à la sécurité, les contrefaçons et les faussaires, les dispositifs de sécurité et les pratiques en matière de sécurité?"/>
        <s v="Au besoin, l’autorité de délivrance connaît-elle les programmes de renforcement des capacités, de soutien, de financement et d’expertise disponibles?_x000a_"/>
        <s v="L’autorité de délivrance partage-t-elle des renseignements avec des compagnies et des associations aériennes, qui vérifient l’intégrité des documents de voyage, stockent et transmettent des renseignements sur les passagers?"/>
        <s v="L’autorité de délivrance partage-t-elle des renseignements avec l’Organisation internationale de normalisation (ISO) et d’autres entreprises privées pour obtenir des renseignements sur les nouvelles technologies, les systèmes et les processus?"/>
        <s v="L’autorité de délivrance présente-t-elle régulièrement des demandes de renseignements pour être au courant des plus récentes recherches et innovations?_x000a_"/>
        <s v="Are death records always checked for all applications?_x000a__x000a_" u="1"/>
        <s v="Where first-time applicants are required to apply in person are they interviewed?" u="1"/>
        <s v="Is this manager independent from the operational chain of command?" u="1"/>
        <s v="Do staff members rotate through several functions i.e. data entry, open mail etc.?" u="1"/>
        <s v="Are first time applicants given special attention and treatment for identity confirmation and entitlement validation?_x000a_" u="1"/>
        <s v="Does the TDIA use any techniques to establish and maintain a strong “culture of security”?_x000a__x000a_" u="1"/>
        <s v="Are these individuals “signed off” in some fashion when they pass the application on to the next stage?" u="1"/>
        <s v="Are employees required to wear access privilege badges at all times?_x000a__x000a_" u="1"/>
        <s v="If the previous travel document is an ePassport, is the chip information read and validated?_x000a__x000a_" u="1"/>
        <s v="Does this protection include 24-hour guarding of the areas or of the facility overall?" u="1"/>
        <s v="Are guarantors used for first time applications where interviews are not conducted?_x000a__x000a_" u="1"/>
        <s v="Are employees regularly trained on the security policies?_x000a__x000a__x000a_" u="1"/>
        <s v="·       mandatory hold times; " u="1"/>
        <s v="Are there external audits carried out regularly?_x000a__x000a__x000a_" u="1"/>
        <s v="If not, are these checks carried out randomly and frequently?_x000a__x000a_" u="1"/>
        <s v="Are missing blank passports reported to the Interpol SLTD?_x000a__x000a_" u="1"/>
        <s v="Are physical security standards compatible with government standards and guidelines and internationally accepted standards?_x000a_" u="1"/>
        <s v="Is the reporter of a lost or stolen document required to complete a written report?_x000a__x000a_" u="1"/>
        <s v="Are these references independent and unrelated to the applicant and each other?_x000a__x000a_" u="1"/>
        <s v="Have automated passport issuing processes been implemented?_x000a__x000a_" u="1"/>
        <s v="Are the travel document numbers stored in a national Lost and Stolen travel document database?" u="1"/>
        <s v="Are all travel documents valid for a maximum of 10 years?_x000a__x000a_" u="1"/>
        <s v="Is every application logged at first receipt and its status updated throughout the application processing chain?" u="1"/>
        <s v="During a personal appearance is the applicant compared to the photo being submitted?_x000a__x000a_" u="1"/>
        <s v="Is the TDIA recognized as being an essential component of country security?" u="1"/>
        <s v="Is this manager a participant in the planning and decision making levels?" u="1"/>
        <s v="Are these different zones subject to different levels of physical security protection as appropriate?" u="1"/>
        <s v="Are appropriate destruction or shredding devices used to destroy any information no longer required?_x000a__x000a_" u="1"/>
        <s v="Are entitlement officers citizens of the issuing country?" u="1"/>
        <s v="Is there a documented policy requirement to have staff report all possible security violations without risk of negative feedback regardless of the nature of the violation or the individual involved?" u="1"/>
        <s v="Is there a senior officer designated at each production site (field office) responsible for internal security controls?" u="1"/>
        <s v="Are all such security policies and practices also fully and consistently implemented in all facilities and partner organizations that are involved with travel document issuance?" u="1"/>
        <s v="Does the TDIA perform regular risk assessments, reviews and audits of partners to ensure they have adequate on-site security and safeguards?_x000a_" u="1"/>
        <s v="Does the TDIA regularly forecast work demands and surges in applications, and plan accordingly?_x000a__x000a_" u="1"/>
        <s v="Are black books counted by at least two people when removed from the safe in the morning and unused books counted at night when returned to the safe at the end of the day or shift? " u="1"/>
        <s v="Does the country issue electronic Machine Readable Passports (eMRPs) in accordance with ICAO specifications Doc 9303 Part 1 Volume 2?" u="1"/>
        <s v="Are recipients required to pick up their travel document in person?_x000a__x000a_" u="1"/>
        <s v="If not, are these checks carried out randomly and frequently?" u="1"/>
        <s v="Are all computerized records protected at all times by the appropriate IT Security standards?_x000a__x000a_" u="1"/>
        <s v="Does access to these computer rooms or other physical IT facilities always require two or more authorized individuals at any time?" u="1"/>
        <s v="Are the various issuance facilities and work zones defined in terms of different security zones (Public Zone, Reception Zone, Operation Zone, Security and High Security Zones)?" u="1"/>
        <s v="Is the number the same as the travel document number eventually issued?" u="1"/>
        <s v="Are all travel documents issued by the country compliant with ICAO specifications Doc 9303?_x000a__x000a_" u="1"/>
        <s v="Are there mechanisms in place to reject unacceptable photos and request new ones?" u="1"/>
        <s v="Are photos taken by a commercial photographer, trusted partners or country official?_x000a__x000a_" u="1"/>
        <s v="Do the IT security policies and practices deal with appropriate permissions of access to systems, databases and related information, such that this information can only be accessed by the authorized intended users of the information?" u="1"/>
        <s v="Is access to the archived records, whether manual or digitized, also subject to strict “permission” control and access logging and tracking?" u="1"/>
        <s v="If not, are there other means used to track whether an applicant has received his or her travel document (such as return of a code word or receipt)?" u="1"/>
        <s v="·       a mandatory endorsement identifying the travel document as a replacement; " u="1"/>
        <s v="Overall, has the TDIA implemented modern management principles to encourage a positive and healthy morale amongst all employees?_x000a_" u="1"/>
        <s v="Do all users of the system and databases require at least a unique username and password sign-on in each case of such access?" u="1"/>
        <s v="Are these records inspected daily or on a shift basis by a third party? _x000a__x000a_" u="1"/>
        <s v=" Are prescribed job functions established such that one employee cannot perform all the travel document entitlement and issuance functions?_x000a_" u="1"/>
        <s v="Is the personalized travel document subject to a quality assurance review to ensure there are no mistakes?" u="1"/>
        <s v="Are two or more trusted breeder and support documents submitted by new applicants?_x000a__x000a_" u="1"/>
        <s v="If required, is the TDIA aware of travel document capacity building programs, help, funds and expertise available? " u="1"/>
        <s v="Does this team make regular reports on its activities to senior management?" u="1"/>
        <s v="Have the cryptography devices used been certified to the appropriate level using international standards such as FIPS 140-2 or equivalent?_x000a_" u="1"/>
        <s v="Does the TDIA exchange information with border control and immigration authorities on document fraud and security threats?_x000a_" u="1"/>
        <s v="·       higher fees for replacements;" u="1"/>
        <s v="Is the Digital Signature verified?" u="1"/>
        <s v="Is this policy implemented and practiced in full for travel document issuance IT systems, databases, and information flow?" u="1"/>
        <s v="Can all accesses to the issuance IT system be monitored electronically?" u="1"/>
        <s v="Are any biometrics checked at pickup (facial recognition technology, fingerprints)?_x000a__x000a_" u="1"/>
        <s v="Have automated passport issuing processes been implemented?" u="1"/>
        <s v="Are blank books transported with the equivalent safeguards of the storage area such as by armored vehicle used to transfer cash?" u="1"/>
        <s v="Do background and reliability checks for positions with higher security level classifications include a review of financial history and interviews with friends, family and colleagues?" u="1"/>
        <s v="Do these laws and/or regulations clearly set out the mandate, responsibilities, and the limits of authority of the TDIA?_x000a_" u="1"/>
        <s v="Does this group liaise with government agencies that prosecute fraud when it is found?_x000a__x000a_" u="1"/>
        <s v="Does the security team, or other appointed agency, carry out regular audits and reviews to ensure that the security policies are consistently and properly practiced across all operations and offices?" u="1"/>
        <s v="Are guarantors contacted when there is doubt about the identity of the applicant?_x000a__x000a_" u="1"/>
        <s v="Are IT Personnel responsibilities segregated and clearly defined so that no one individual ever has the right to overrule security policies and practices and make arbitrary decisions, make arbitrary backups of databases and other information files or in a" u="1"/>
        <s v="·       personal interview;" u="1"/>
        <s v="Is there a senior manager designated at the national level (headquarters) responsible for internal security controls?" u="1"/>
        <s v="Are digitized photos taken by trusted partners or country officials?" u="1"/>
        <s v="Do the missions have access to the same clearance, watch lists and travel restriction databases as domestic offices?" u="1"/>
        <s v="Do they include security practices to be followed for monitoring and guard requirements for different security zones?_x000a__x000a_" u="1"/>
        <s v="Is this formal investigation process supported by clear and strong legislation such that offenders can be severely sanctioned if fault is found?_x000a_" u="1"/>
        <s v="Is the area where books are personalized placed under secure lock down at the end of every business day?" u="1"/>
        <s v="Is there a high degree of job security at the TDIA for competent employees?" u="1"/>
        <s v="Do lost and stolen travel documents remain invalid if subsequently found by the rightful holder?_x000a__x000a_" u="1"/>
        <s v="Are all staff and contractors briefed on their access privileges and prohibitions attached to their security clearance level? " u="1"/>
        <s v="Are lost and stolen travel documents immediately cancelled and declared invalid for travel?" u="1"/>
        <s v="Are these officers functions independent of the application and document processing functions?" u="1"/>
        <s v="Is there a physical security policy in place which covers all facilities and spaces used in the handling and issuance of travel documents? _x000a_" u="1"/>
        <s v="Are these references contacted to verify the identity claimed by applicants? " u="1"/>
        <s v="Is this manager independent from the operational chain of command?_x000a__x000a_" u="1"/>
        <s v="Are only photos which meet ICAO Doc 9303 specifications for photos accepted?_x000a__x000a_" u="1"/>
        <s v="Is a Threat and Risk Assessment of the partners conducted prior to engaging them to carry out any issuance functions?" u="1"/>
        <s v="Do access privilege badges have colours or other obvious codes to visually indicate the physical privileges of the bearer?" u="1"/>
        <s v="Is the old travel document submitted to a detailed electronic and visual comparison to its record on file?_x000a_" u="1"/>
        <s v="Are guarantors contacted on a regular basis to verify their statement?" u="1"/>
        <s v="Do temporary employees undergo the same background and reliability checks as permanent employees?" u="1"/>
        <s v="Is such access limited to small group of trusted individuals having supervisory authority?" u="1"/>
        <s v="Does this specifically include judgment of personal mannerisms and “confidence” of the applicant, similar to that carried out by trained border officials?" u="1"/>
        <s v="Is the applicant’s social footprint verified to confirm a claimed identity? _x000a__x000a_" u="1"/>
        <s v="Do these sanctions include immediate firing with loss of all benefits, if appropriate?" u="1"/>
        <s v="Does access to these computer rooms or other physical IT facilities always require two or more authorized individuals at any time?_x000a_" u="1"/>
        <s v="Are facilities, assets and data protected against fire and other catastrophic losses?_x000a__x000a_" u="1"/>
        <s v="Do the transmitter and the receiver both have to sign off on batches received?_x000a__x000a_" u="1"/>
        <s v="Are facilities, assets and data protected against fire and other catastrophic losses?" u="1"/>
        <s v="Are such guarantors disqualified if they are closely related to the applicant, e.g. siblings, parents, grandparents, children, uncles and aunts, or step and in-law relationships?" u="1"/>
        <s v="Are results of investigations well publicized?_x000a__x000a_" u="1"/>
        <s v="Is the photo on the travel document data page (and chip in the case of an ePassport) checked against the database and the recipient on pickup?" u="1"/>
        <s v="Is the TDIA aware of the role of the ICAO MRTD program?_x000a__x000a_" u="1"/>
        <s v="Are first time applicants given special attention and treatment for identity confirmation and entitlement validation?" u="1"/>
        <s v="Are such devices physically and technologically segregated (that is, either used for the application processing or for email and Internet)?" u="1"/>
        <s v="Is the person picking up the travel document required to sign a receipt?_x000a__x000a_" u="1"/>
        <s v="Are there constant communications between headquarters and missions to ensure policies and practices are known and applied?_x000a_" u="1"/>
        <s v="Are staff trained on physical security policies and practices? _x000a__x000a_" u="1"/>
        <s v="Do all travel documents issued by the country include minimum security features?" u="1"/>
        <s v="Do all travel documents issued by the country include minimum security features?_x000a__x000a_" u="1"/>
        <s v="Are lost or stolen blank passports reported in a national Lost and Stolen travel document database?" u="1"/>
        <s v="Is this policy up-to-date with regard to current technologies and practices?_x000a__x000a_" u="1"/>
        <s v="Are there arrangements in place for alternative sites and backup storage sites to ensure the continuity of operations?" u="1"/>
        <s v="Are children issued their own passports?" u="1"/>
        <s v="Are interviews conducted where there is doubt regarding the integrity of the information and documentation provided? " u="1"/>
        <s v="Are interviews conducted where there is doubt regarding the integrity of the information and documentation provided? _x000a_" u="1"/>
        <s v="Are all materials and blank books stored in high security zones?  " u="1"/>
        <s v="Are guarantors disqualified if they are paid by the applicant for acting as guarantor?_x000a__x000a_" u="1"/>
        <s v="Is it true that at NO TIME applications containing personal applicant details are stored or shared via unprotected networks or portable devices that can be removed from the travel document facilities, e.g. laptops, memory sticks, discs?" u="1"/>
        <s v="Are individuals involved at different stages in the application handling process identified on the status log record?" u="1"/>
        <s v="Are there contracts or memorandum of understanding in place describing all rights and responsibilities or the parties involved?_x000a_" u="1"/>
        <s v="Do these sanctions include criminal prosecution, if appropriate?" u="1"/>
        <s v="Does the TDIA participate in international data exchange networks such as Interpol LSTD, APEC RMAS or others?" u="1"/>
        <s v="Is a secondary biometric collected as part of the issuance process?" u="1"/>
        <s v="Have technology products such as database software packages, servers, communications facilities, hardware security modules (HSMs), and other commercial products that are used, been certified at the appropriate Evaluation Assurance Level (EAL) security lev" u="1"/>
        <s v="Does the TDIA regularly forecast work demands and surges in applications, and plan accordingly?" u="1"/>
        <s v="If the previous travel document is an ePassport, is the chip information read and validated?" u="1"/>
        <s v=" Are secure areas delimited and internal controls in place to limit access authority of employees, both physically and electronically?_x000a_" u="1"/>
        <s v="Do these sanctions include immediate firing with loss of all benefits, if appropriate?_x000a__x000a_" u="1"/>
        <s v="Does this group liaise with other government entities that produce breeder/primary and supporting documents? " u="1"/>
        <s v="Are access control systems implemented such that access is subject to specific privileges applying to each staff member individually?_x000a_" u="1"/>
        <s v="Are all staff positions assigned a classification or security level designation that recognizes the sensitivity of the position, responsibilities, access, and level of decision-making?" u="1"/>
        <s v="Is the application data submitted in support of a renewal application compared to details of travel documents previously issued to that individual?_x000a_" u="1"/>
        <s v="Does the TDIA share information with airlines and associations that verify travel documents to determine the right to board a plane and communicate advance passenger information?" u="1"/>
        <s v="Are the security policies, practices and guidelines easy to refer to?_x000a__x000a_" u="1"/>
        <s v="Is a Threat and Risk Assessment of the partners conducted prior to engaging them to carry out any issuance functions?_x000a_" u="1"/>
        <s v="Les nouveaux requérants présentent-ils au moins deux documents de base et documents à l’appui dignes de foi?_x000a__x000a_" u="1"/>
        <s v="Is an ID document with picture checked on pickup?" u="1"/>
        <s v="Is this policy up-to-date with regard to current technologies and practices?" u="1"/>
        <s v="Are there easy means of doing so such as well-posted toll-free numbers, fax, online, or in person?_x000a__x000a_" u="1"/>
        <s v="Is this policy implemented and practiced in full for travel document issuance IT systems, databases, and information flow?_x000a_" u="1"/>
        <s v="Does the TDIA have active partnerships with other national authorities that are stakeholders in the issuance and use of travel documents?" u="1"/>
        <s v="Is the operating environment such that all staff are encouraged to make suggestions on possible improvements to security practices?" u="1"/>
        <s v="Is the process very well protected by internal and strict privacy policies and practices, such that innocuous personal information learned from the monitoring is never released for any reason, and information that is not of security interest purged from records?" u="1"/>
        <s v="Are there sanctions for staff who do not follow the security policies and practices? " u="1"/>
        <s v="Is there a clear policy in place against such payments and does it appear on the individual’s application form signed by the guarantor?_x000a_" u="1"/>
        <s v="Do these laws and/or regulations permit the TDIA to operate independently and carry out its mandate without interference?_x000a_" u="1"/>
        <s v="Are all overseas consular staff members and locally engaged staff who handle travel documents security screened to the same level as the personnel in the home country?" u="1"/>
        <s v="In this case, are they submitted to the TDIA for physical cancellation or destruction?" u="1"/>
        <s v="Are some of these reviews and audits unscheduled and carried out on an ad-hoc unannounced basis?_x000a__x000a_" u="1"/>
        <s v="Are these officers independent of the operational chain of command?_x000a__x000a_" u="1"/>
        <s v="Are staff security responsibilities considered an important part of, and included in, their performance assessments?_x000a_" u="1"/>
        <s v="Are all entitlement decisions made exclusively by appropriate TDIA staff members?" u="1"/>
        <s v="Are any personal references provided with the application?" u="1"/>
        <s v="If third parties are permitted to pick up travel documents, do they have to present a signed authorization from the recipient that allows him or her to do this, as well as an ID with photo?" u="1"/>
        <s v="Do lost and stolen travel documents remain invalid if subsequently found by the rightful holder?" u="1"/>
        <s v="Do all users of the system and databases require at least a unique username and password sign-on in each case of such access?_x000a_" u="1"/>
        <s v="Are all site facilities monitored by guards on a 24/7 basis?" u="1"/>
        <s v="Are lost and stolen travel documents reported to the Interpol SLTD?" u="1"/>
        <s v="Are travel document blanks individually numbered such that each one can be identified at any point in the storage and issuance processes?_x000a_" u="1"/>
        <s v="Are there formal HR mechanisms for employees to file personal treatment grievances and to have these grievances fairly heard and dealt with?" u="1"/>
        <s v="Is the reception area where the public applies for and receives travel documents built so that customers cannot have easy physical access to staff?" u="1"/>
        <s v="Are entitlement officers required to take the next batch of work in sequence?" u="1"/>
        <s v="Is there a group specialized in anti-fraud in place at the headquarters and represented in each facility?" u="1"/>
        <s v="Are Diplomatic and Special passports issued with the same blanks or materials (except book cover colour) as the regular passport?_x000a_" u="1"/>
        <s v="Are the travel document numbers stored in a national Lost and Stolen travel document database?_x000a_" u="1"/>
        <s v="Are there clear Human Resource (HR) policies in effect for employee reviews, pay raises, opportunities for promotions, and other HR matters?_x000a_" u="1"/>
        <s v="Do IT personnel with physical access privileges to IT facilities, such as computer equipment rooms, physical databases, and communications facilities, have special access rights for entry to these facilities?" u="1"/>
        <s v="Do they include additional security practices such as physical construction or protection devices, for different security zones? _x000a__x000a_" u="1"/>
        <s v="Does the TDIA exchange information with border control and immigration authorities on document fraud and security threats?" u="1"/>
        <s v="If required, is the TDIA aware of travel document capacity building programs, help, funds and expertise available? _x000a_" u="1"/>
        <s v="Does the country participate in the ICAO Public Key Directory (PKD)?_x000a__x000a_" u="1"/>
        <s v="Are two or more trusted breeder and support documents submitted by new applicants?" u="1"/>
        <s v="Do the facilities used by public and private partners meet physical security standards set by the TDIA?" u="1"/>
        <s v="In the event of multiple loses, are lost and stolen claims subject to special investigations, including the possibility of a police investigation?_x000a_" u="1"/>
        <s v="Is this database available to border control, immigration, visa, and law enforcement authorities?" u="1"/>
        <s v="Do background and reliability checks for positions with higher security level classifications include a review of financial history and interviews with friends, family and colleagues?_x000a_" u="1"/>
        <s v="Are all applications processed in a uniform and consistent manner throughout the TDIA?_x000a__x000a_" u="1"/>
        <s v="Are ALL physical copies of ANY personal information stored in appropriate locked filing cabinets or protected rooms, except when being securely worked on?" u="1"/>
        <s v="Is the MRZ read electronically and compared to the data page and the original application information (database and original forms)?_x000a_" u="1"/>
        <s v="At the time of pickup does the applicant sign a receipt indicating that the travel document has been pickup?" u="1"/>
        <s v="Is there a high degree of job security at the TDIA for competent employees?_x000a__x000a_" u="1"/>
        <s v="Are any difficult cases referred to headquarters?" u="1"/>
        <s v="Is there a group specialized in anti-fraud in place at the headquarters and represented in each facility?_x000a__x000a_" u="1"/>
        <s v="Are guarantors contacted when there is doubt about the identity of the applicant?" u="1"/>
        <s v="Are guarantors required to sign and date at least one of the photos submitted by new applicants?_x000a__x000a_" u="1"/>
        <s v="Does the country participate in the ICAO Public Key Directory (PKD)?" u="1"/>
        <s v="Where first-time applicants are required to apply in person are they interviewed?_x000a__x000a_" u="1"/>
        <s v="Does the TDIA undertake regular Requests for Information to remain aware of latest research and innovations?" u="1"/>
        <s v="Is each internal page of each travel document numbered in sequence?_x000a__x000a_" u="1"/>
        <s v="Do all such sign-on sessions automatically terminate after short periods of inactivity?_x000a__x000a_" u="1"/>
        <s v="Are travel document blanks stored in highly secure areas, such as a vault or safe, with highly-restricted access?" u="1"/>
        <s v="Are policies, entitlement criteria, application requirements, etc. the same as in the home country?_x000a_" u="1"/>
        <s v="Are guarantors used for first time applications where interviews are not conducted?" u="1"/>
        <s v="Are breeder and support documents that are accepted official government documents?_x000a__x000a_" u="1"/>
        <s v="Does the TDIA have documented policies and procedures related to the treatment of materials and blank books?_x000a_" u="1"/>
        <s v="Where possible, are these documents required to contain specified security features and secure photos?" u="1"/>
        <s v="Are all unused books always returned to the secure area in strictly controlled time periods (such as an individual’s work shift)?" u="1"/>
        <s v="Do the IT security policies and practices deal with appropriate confidentiality classifications of systems,  databases and related information such that this information cannot be accessed, intercepted, or otherwise copied and obtained electronically by t" u="1"/>
        <s v="Are blank books counted by at least two people every time they change hands? _x000a__x000a_" u="1"/>
        <s v="If the travel document is produced by a third party in independent facilities, are the security levels for storage of materials and books also high? _x000a_" u="1"/>
        <s v="Is the TDIA recognized as being an essential component of country security?_x000a__x000a_" u="1"/>
        <s v="Does this team make regular reports on its activities to senior management?_x000a__x000a_" u="1"/>
        <s v="Is there a physical security policy in place which covers all facilities and spaces used in the handling and issuance of travel documents? " u="1"/>
        <s v="Do access privilege badges have colours or other obvious codes to visually indicate the physical privileges of the bearer?_x000a_" u="1"/>
        <s v="Do only the officers responsible for travel document issuance have access to blank books?_x000a__x000a_" u="1"/>
        <s v="Are third parties prevented from picking up travel documents on behalf of the recipient?" u="1"/>
        <s v="Does this group liaise with other government entities that produce breeder/primary and supporting documents? _x000a_" u="1"/>
        <s v="Does the TDIA participate in ICAO TAG/MRTD and its working groups (NTWG and ICBWG)?_x000a__x000a_" u="1"/>
        <s v="Does this protection include 24-hour guarding of the areas or of the facility overall?_x000a__x000a_" u="1"/>
        <s v="Are only photos which meet ICAO Doc 9303 specifications for photos accepted?" u="1"/>
        <s v="Does the TDIA exchange information with law enforcement, police and forensic document laboratories regarding travel document fraud and security features?" u="1"/>
        <s v="Is the area where books are personalized placed under secure lock down at the end of every business day?_x000a_" u="1"/>
        <s v="Are digitized photos transmitted securely from the point of capture to the TDIA without an opportunity for alteration?_x000a__x000a_" u="1"/>
        <s v="Are lost and stolen travel documents also shared with international partners and/or APEC RMAS?" u="1"/>
        <s v="Are these individuals also limited by access and processing permissions to only certain application processes and to certain database records?_x000a_" u="1"/>
        <s v="Are these laws and/or regulations enforced?_x000a__x000a__x000a_" u="1"/>
        <s v="If the travel document is produced by a third party in independent facilities, are the security levels for storage of materials and books also high? " u="1"/>
        <s v="Is there a program in place to randomly but regularly monitor email messages and Internet application accesses by all employees and contractors in order to detect matters or communications that may be of concern?" u="1"/>
        <s v="Does the receipt of a travel document by the applicant or others living at the same address require a signature?_x000a_" u="1"/>
        <s v="Are appropriate destruction or shredding devices used to destroy any information no longer required?" u="1"/>
        <s v="Are undelivered travel documents returned to the TDIA for verification of the address in the database as well as with the applicant?_x000a_" u="1"/>
        <s v="Are there careful entitlement checks done for the production of a replacement travel document?" u="1"/>
        <s v="Are both employees required to sign for blanks stored and removed from the secure area?" u="1"/>
        <s v="Are travel document holders made aware of the high security significance of the document and the need to keep it in a safe place?" u="1"/>
        <s v="Are travel document holders made aware of the importance of immediate reporting of a lost or stolen document?_x000a_" u="1"/>
        <s v="Are all computerized records protected at all times by the appropriate IT Security standards?" u="1"/>
        <s v="For travel documents personalized overseas in consulates, are all steps proposed in Chapters 4 and 5 for handling, accounting and storage of blanks also fully implemented in the missions abroad?" u="1"/>
        <s v="Are all travel documents designed with strong modern security features of the sort recommended in the ICAO Informative Annex to Document 9303 Volume 1 Section III: “Security Standards for Machine Readable Travel Documents”?" u="1"/>
        <s v="Does this team include specially-trained security specialists for the various aspects of security?_x000a__x000a_" u="1"/>
        <s v="Is all mail, including travel document application and material received screened (X-Ray) in an appropriately located mailroom?_x000a_" u="1"/>
        <s v="Are cameras and CCTV used in all external and internal door entry locations, and internal hallway and room areas?_x000a_" u="1"/>
        <s v="Are any questions regarding address, mother’s maiden name, etc. asked at time of pickup to ensure the identity of recipient?" u="1"/>
        <s v="Do these laws and/or regulations clearly set out the mandate, responsibilities, and the limits of authority of the TDIA?" u="1"/>
        <s v="Is staff restricted from “working out of office” on applications?_x000a__x000a_" u="1"/>
        <s v="Un tel accès est-il limité à un petit nombre de personnes dignes de foi ayant un pouvoir de surveillance?_x000a__x000a_" u="1"/>
        <s v=" Are all employees and contractors submitted to a background screening and reliability check corresponding to the classification level of the task (position) required?" u="1"/>
        <s v="Is the photo on the travel document data page (and chip in the case of an ePassport) checked against the database and the recipient on pickup?_x000a_" u="1"/>
        <s v="Have technology products such as database software packages, servers, communications facilities, hardware security modules (HSMs), and other commercial products that are used, been certified at the appropriate Evaluation Assurance Level (EAL) security level?" u="1"/>
        <s v="Do access privileges to security and high-security zones require more than one so-privileged person in the zone at all times?" u="1"/>
        <s v="Do temporary employees undergo the same background and reliability checks as permanent employees?_x000a_" u="1"/>
        <s v="Are breeder and support documents that are accepted official government documents?" u="1"/>
        <s v="Are all vital decisions and justifications made during the issuance process recorded in the file and database?_x000a__x000a_" u="1"/>
        <s v="Are there careful entitlement checks done for the production of a replacement travel document?_x000a__x000a_" u="1"/>
        <s v="Are page numbers also imprinted with UV ink?_x000a__x000a__x000a_" u="1"/>
        <s v="Is the TDIA supported by laws and/or regulations?" u="1"/>
        <s v="Are third parties prevented from picking up travel documents on behalf of the recipient?_x000a__x000a_" u="1"/>
        <s v="Are policies, entitlement criteria, application requirements, etc. the same as in the home country?" u="1"/>
        <s v="If not, does the country have a plan and schedule to issue such eMRPs?" u="1"/>
        <s v="If locally engaged staff is able to personalize travel documents, are these always checked by senior consulate staff who are citizens of the country before release?" u="1"/>
        <s v="Do all travel documents issued respect the one passport/one person policy?" u="1"/>
        <s v="Do access privilege badges include clear photos of the bearer?" u="1"/>
        <s v="Are these background and reliability checks carried out by or in collaboration with law enforcement, police or national security agencies?" u="1"/>
        <s v="Are travel documents reported as undelivered handled in the same way as lost/stolen travel documents?" u="1"/>
        <s v="Does the TDIA perform regular risk assessments, reviews and audits of partners to ensure they have adequate on-site security and safeguards?" u="1"/>
        <s v="Are reliable mail services used?" u="1"/>
        <s v="Are death records always checked for all applications?" u="1"/>
        <s v="Are all travel documents issued by the country compliant with ICAO specifications Doc 9303?" u="1"/>
        <s v="Does the TDIA use any techniques to establish and maintain a strong “culture of security”?" u="1"/>
        <s v="Is the assignment of blank books to production staff  carried out with a minimum of two authorized individuals (four eyes)?_x000a_" u="1"/>
        <s v="Are the security policies strictly enforced?" u="1"/>
        <s v="Is there a security awareness program in place?_x000a__x000a__x000a_" u="1"/>
        <s v="Are these scanned breeder and supporting documents universally used for visual comparison purposes with the renewal application?_x000a_" u="1"/>
        <s v="Are all TDIA operations facilities, security and high security zones owned by the government" u="1"/>
        <s v="Is staff restricted from “working out of office” on applications?" u="1"/>
        <s v="Are the security policies, practices and guidelines available in written form?" u="1"/>
        <s v="After application processing is completed, are all application materials and personal details of the applicant carefully and securely stored in appropriately locked cabinets and protected rooms, and in appropriate IT security-protected databases?" u="1"/>
        <s v="Are all spoiled, defective, or excess blank books destroyed thoroughly in a process witnessed by at least two individuals with access privileges to the storage area?" u="1"/>
        <s v="Are these officers functions independent of the application and document processing functions?_x000a__x000a_" u="1"/>
        <s v="Is the expiring or expired travel document always required for renewal applications?_x000a__x000a_" u="1"/>
        <s v="Is there a compliance process in place to ensure that needed changes identified by the audits are implemented?" u="1"/>
        <s v="Can every document (or document copy) be accounted for at all times throughout the application process?_x000a_" u="1"/>
        <s v="Does this number appear on each interior page?_x000a__x000a__x000a_" u="1"/>
        <s v="Are these storage areas backed up with alternate secure storage locations such that travel document issuance may continue in the event of catastrophic loss?" u="1"/>
        <s v="Are any biometrics checked at pickup (facial recognition technology, fingerprints)?" u="1"/>
        <s v="Does the TDIA, border control and immigration authorities  share data to include in watch lists and travel restrictions lists?" u="1"/>
        <s v="Do these access privileges involve two-factor identification, such as a biometric measurement as well as a physical access token (such as an ID card)?" u="1"/>
        <s v="Are employees regularly trained on the security policies?" u="1"/>
        <s v="Is the personalization function carried out in a highly secure area with limited authorized access?" u="1"/>
        <s v="Is there a clear policy in place against such payments and does it appear on the individual’s application form signed by the guarantor?" u="1"/>
        <s v="Are these breeder and support documents scanned and stored on the applicant’s database record for renewals or future reference?_x000a_" u="1"/>
        <s v="Are all entitlement decisions made by appropriately trained TDIA staff?_x000a__x000a_" u="1"/>
        <s v="Are these references contacted to verify the identity claimed by applicants? _x000a__x000a_" u="1"/>
        <s v="Are these records inspected daily or on a shift basis by a third party? " u="1"/>
        <s v="Is an ID document with picture checked on pickup?_x000a__x000a__x000a_" u="1"/>
        <s v="Are there easy means of doing so such as well-posted toll-free numbers, fax, online, or in person?" u="1"/>
        <s v="Are digitized photos transmitted securely from the point of capture to the TDIA without an opportunity for alteration?" u="1"/>
        <s v="Is the security framework adequately supported financially?_x000a__x000a_" u="1"/>
        <s v="·       requirement to appear in person for reapplication;" u="1"/>
        <s v="Are missing blank passports reported to international partner and/or APEC?" u="1"/>
        <s v="Are any questions regarding address, mother’s maiden name, etc. asked at time of pickup to ensure the identity of recipient?_x000a_" u="1"/>
        <s v="Is the expiring or expired travel document always required for renewal applications?" u="1"/>
        <s v="For an eMRTD, is the chip read and the data (including the image) compared to the data page, the MRZ and the original application information?_x000a_" u="1"/>
        <s v="Does the TDIA exchange information  regarding document versions and security features with Vital Statistics organizations issuing breeder/primary and supporting documents used in the entitlement?" u="1"/>
        <s v="Is the TDIA supported by laws and/or regulations?_x000a__x000a__x000a_" u="1"/>
        <s v="Are the security policies, practices and guidelines communicated to all employees?" u="1"/>
        <s v="Are security personnel present during working hours?" u="1"/>
        <s v="Is each internal page of each travel document numbered in sequence?" u="1"/>
        <s v="Are missing blank passports reported to international partner and/or APEC?_x000a__x000a_" u="1"/>
        <s v="Are access control systems implemented such that access is subject to specific privileges applying to each staff member individually?" u="1"/>
        <s v="Are staff security responsibilities considered an important part of, and included in, their performance assessments?" u="1"/>
        <s v="Les documents de base et les documents à l’appui acceptés sont-ils délivrés par un gouvernement ou une autre autorité officielle digne de foi?" u="1"/>
        <s v="Are employees receiving applications trained to validate the authenticity of breeder and support documents?" u="1"/>
        <s v="Are the sources of any such reports kept secret by the TDIA for the protection of reporting staff?" u="1"/>
        <s v="Is there only one TDIA responsible for all travel documents issued?_x000a__x000a_" u="1"/>
        <s v="Does this policy refer to and incorporate current international standards such as ISO/IEC 27002:2005?" u="1"/>
        <s v=" Are prescribed job functions established such that one employee cannot perform all the travel document entitlement and issuance functions?" u="1"/>
        <s v="Does this protection include reasonable safeguards against fire and catastrophic losses?_x000a__x000a_" u="1"/>
        <s v="Is the number printed on or laser-perforated through all interior pages?" u="1"/>
        <s v="Are there any special procedures defined for dealing with new applicants possessing limited breeder documentation, e.g. an older paper birth certificate with no photo, an older social security document, no driver’s license, etc.?" u="1"/>
        <s v="Does overseas staff receive the same training as the personnel in the home country?_x000a__x000a_" u="1"/>
        <s v="Are there additional physical security measures in place such as screening, bullet-proof glass and duress alarm to protect employees? " u="1"/>
        <s v="Is physical access controlled by physical and electronic means (locks, access privilege IDs, biometrics etc)?" u="1"/>
        <s v="Is there a comprehensive IT security policy in place?_x000a__x000a_" u="1"/>
        <s v="Do these policies and practices include risk and vulnerability assessments, IT data privacy assessments, lost of data base information, unauthorized data access, and related assessments?" u="1"/>
        <s v="Are intrusion detection devices used (alarms, motion sensors, etc.) to trigger immediate attention of the guards?" u="1"/>
        <s v="Are IT Personnel responsibilities segregated and clearly defined so that no one individual ever has the right to overrule security policies and practices and make arbitrary decisions, make arbitrary backups of databases and other information files or in any way compromise the issuance system and its confidential information?" u="1"/>
        <s v="Are the employment conditions and the pay structure and benefits for employees fair and competitive for similar work in other local sectors?_x000a_" u="1"/>
        <s v="Are missing blank passports reported to the Interpol SLTD?" u="1"/>
        <s v="Are the video records from the monitoring equipment stored for appropriate periods (more than three months)?" u="1"/>
        <s v="Does the TDIA have constructive plans to deal with increases in demand, excess sickness, and other work overflow situations in order to maintain operations without security compromise?" u="1"/>
        <s v="Do the facilities used by public and private partners meet physical security standards set by the TDIA?_x000a__x000a_" u="1"/>
        <s v="Are staff trained on physical security policies and practices? " u="1"/>
        <s v="Is there a security awareness program in place?" u="1"/>
        <s v="Do they include security practices to be followed for access control?" u="1"/>
        <s v="Are background and reliability checks repeated at appropriate intervals?" u="1"/>
        <s v="Is the personalized travel document subject to a quality assurance review to ensure there are no mistakes?_x000a__x000a_" u="1"/>
        <s v="Are they so stored for at least as long as the validity period of the document?" u="1"/>
        <s v="Are all staff members entrusted with blank books always checked on leaving secure areas to ensure that no blanks have been removed?" u="1"/>
        <s v="Is there a security policy framework in place including a comprehensive set of detailed security policies, practices, and guidelines?_x000a_" u="1"/>
        <s v="Is a secondary biometric collected as part of the issuance process?_x000a__x000a_" u="1"/>
        <s v="Do office flow procedures prevent the public from being able to select a specific employee?_x000a__x000a_" u="1"/>
        <s v="Are these documents universally subject to basic forensic review?_x000a__x000a_" u="1"/>
        <s v="·       refusal to issue another travel document after a second lost travel document; " u="1"/>
        <s v="Are both employees required to sign for blanks stored and removed from the secure area?_x000a__x000a_" u="1"/>
        <s v="Is the security framework adequately supported financially?" u="1"/>
        <s v="Are there constant communications between headquarters and missions to ensure policies and practices are known and applied?" u="1"/>
        <s v="Is the application data submitted in support of a renewal application compared to details of travel documents previously issued to that individual?" u="1"/>
        <s v="Does this security framework affect all aspects of TDIA operations?" u="1"/>
        <s v="Are employees required to wear access privilege badges at all times?" u="1"/>
        <s v="Does the TDIA exchange information with border control and immigration authorities on the development, design and integration of security features in travel documents?" u="1"/>
        <s v="Are blank books counted by at least two people every time they change hands? " u="1"/>
        <s v="Are reliable mail services used?_x000a__x000a__x000a_" u="1"/>
        <s v="Are travel document blanks stored in highly secure areas, such as a vault or safe, with highly-restricted access?_x000a_" u="1"/>
        <s v="Are all staff members entrusted with blank books always checked on leaving secure areas to ensure that no blanks have been removed?_x000a_" u="1"/>
        <s v="Autant que possible, ces documents doivent-ils contenir des dispositifs de sécurité précis et être munis de photos dignes de foi?_x000a_" u="1"/>
        <s v="Does this apply to employees who do not have the appropriate security clearance or whose position does not give access to certain zones?_x000a_" u="1"/>
        <s v="·       limited validity period of replacement travel document; " u="1"/>
        <s v="Does the TDIA, border control and immigration authorities  share data to include in watch lists and travel restrictions lists?_x000a_" u="1"/>
        <s v="Are any personal references provided with the application?_x000a__x000a_" u="1"/>
        <s v="Are security personnel present during working hours?_x000a__x000a_" u="1"/>
        <s v="Are employees receiving applications trained to validate the authenticity of breeder and support documents?_x000a_" u="1"/>
        <s v="Do they include security practices to be followed for monitoring and guard requirements for different security zones?" u="1"/>
        <s v="Are the security policies, practices and guidelines easy to refer to?" u="1"/>
        <s v="Do staff members rotate through several functions i.e. data entry, open mail etc.?_x000a__x000a_" u="1"/>
        <s v="Are such devices physically and technologically segregated (that is, either used for the application processing or for email and Internet)?_x000a_" u="1"/>
        <s v="Do access privileges to security and high-security zones require more than one so-privileged person in the zone at all times?_x000a_" u="1"/>
        <s v="Are travel documents issued at missions included in national databases?" u="1"/>
        <s v="Are they holders of current passports (or other travel documents)?_x000a__x000a_" u="1"/>
        <s v="Is the reporter of a lost or stolen document required to complete a written report?" u="1"/>
        <s v="Are all entitlement decisions made exclusively by appropriate TDIA staff members?_x000a__x000a_" u="1"/>
        <s v="Do the transmitter and the receiver both have to sign off on batches received?" u="1"/>
        <s v="Does the receipt of a travel document by the applicant or others living at the same address require a signature?" u="1"/>
        <s v="Are stratification conducted and analyzed regulary to gives the opportunity for employees to express, in a confidential manner, their satisfaction with their work and with the management practices of the organization?" u="1"/>
        <s v="Is this team independent of the operations chain of command?_x000a__x000a_" u="1"/>
        <s v="Is every application logged at first receipt and its status updated throughout the application processing chain?_x000a_" u="1"/>
        <s v="Do all such sign-on sessions automatically terminate after short periods of inactivity?" u="1"/>
        <s v="Does this policy refer to and incorporate current international standards such as ISO/IEC 27002:2005?_x000a_" u="1"/>
        <s v="Is there a senior manager designated at the national level (headquarters) responsible for internal security controls?_x000a_" u="1"/>
        <s v="Are the areas where materials and blanks are stored subject to physical security protection appropriate to the security classification of those assets (see section 7)?" u="1"/>
        <s v="Is this team independent of the operations chain of command?" u="1"/>
        <s v="Is there a written code of conduct and/values and/or an ethics code for all employees?" u="1"/>
        <s v="Are the security policies, practices and guidelines communicated to all employees?_x000a__x000a_" u="1"/>
        <s v="Are guarantors contacted on a regular basis to verify their statement?_x000a__x000a_" u="1"/>
        <s v="Is there only one TDIA responsible for all travel documents issued?" u="1"/>
        <s v="Is the applicant’s social footprint verified to confirm a claimed identity? " u="1"/>
        <s v="Are lost and stolen travel documents also shared with international partners and/or APEC RMAS?_x000a__x000a_" u="1"/>
        <s v="Are they so stored for at least as long as the validity period of the document?_x000a__x000a_" u="1"/>
        <s v="Are they holders of current passports (or other travel documents)?" u="1"/>
        <s v="Are there sanctions for staff who do not follow the security policies and practices? _x000a__x000a_" u="1"/>
        <s v="Can every document (or document copy) be accounted for at all times throughout the application process?" u="1"/>
        <s v="Is there a TDIA security team or section that is directly responsible for developing, overseeing, and managing the security framework?" u="1"/>
        <s v="Does overseas staff receive the same training as the personnel in the home country?" u="1"/>
        <s v="Are there contracts or memorandum of understanding in place describing all rights and responsibilities or the parties involved?" u="1"/>
        <s v="Do these laws and/or regulations permit the TDIA to operate independently and carry out its mandate without interference?" u="1"/>
        <s v="Are results of investigations well publicized?" u="1"/>
        <s v="Are there clear Human Resource (HR) policies in effect for employee reviews, pay raises, opportunities for promotions, and other HR matters?" u="1"/>
        <s v="Does the TDIA share information with ISO and/or private companies to remain aware of latest developments in travel document technologies, systems and processes?" u="1"/>
        <s v="Are guarantors required to sign and date at least one of the photos submitted by new applicants?" u="1"/>
        <s v="Does the TDIA deny Internet access to staff or contractors from any computer application PC or terminal used in the issuance process?_x000a_" u="1"/>
        <s v="Are page numbers also imprinted with UV ink?" u="1"/>
        <s v="Is security a recognized high priority of the TDIA in all of its operations and facilities? " u="1"/>
        <s v="Is the person picking up the travel document required to sign a receipt?" u="1"/>
        <s v="Do passports issued for single trip purposes (to return to the home country via a certain itinerary) include physical security features to prevent counterfeiting?" u="1"/>
        <s v="Do the IT security policies and practices deal with appropriate confidentiality classifications of systems,  databases and related information such that this information cannot be accessed, intercepted, or otherwise copied and obtained electronically by the wrong persons?" u="1"/>
        <s v="Is employee access restricted to certain time periods i.e work shifts? _x000a__x000a_" u="1"/>
        <s v="Do only the officers responsible for travel document issuance have access to blank books?" u="1"/>
        <s v="Is the TDIA aware of the role of the ICAO MRTD program?" u="1"/>
        <s v="Do entitlement officers have access to comprehensive documentation, or databases, containing images and specifications of each kind of breeder or support document accepted?" u="1"/>
        <s v="Are visitors/contractors always escorted in all secure areas?_x000a__x000a_" u="1"/>
        <s v="Are all books tracked, using the inventory control number, from the time they are shipped by the manufacturer to the time they are printed as a travel document or spoiled?" u="1"/>
        <s v="Is there a formal official investigation process to investigate possible serious security breaches by employees at any level?" u="1"/>
        <s v="Is physical access controlled by physical and electronic means (locks, access privilege IDs, biometrics etc)?_x000a_" u="1"/>
        <s v="No matter the organizational structure used (decentralized/centralized), is there centralized supervision and controls in place for all aspects of the issuance process?" u="1"/>
        <s v="Does this number appear on each interior page?" u="1"/>
        <s v="Are lost and stolen travel documents immediately cancelled and declared invalid for travel?_x000a__x000a_" u="1"/>
        <s v="Is there a TDIA security team or section that is directly responsible for developing, overseeing, and managing the security framework?_x000a_" u="1"/>
        <s v="Are all materials and blank books stored in high security zones?  _x000a__x000a_" u="1"/>
        <s v="Can all accesses to the issuance IT system be monitored electronically?_x000a__x000a_" u="1"/>
        <s v="Are photos taken by a commercial photographer, trusted partners or country official?" u="1"/>
        <s v="Are there important incentives for the holder to take care of his or her travel document, such as:" u="1"/>
        <s v="Do the IT security policies and practices deal with appropriate data availability of databases and related information, such that this information cannot be blocked or hidden from legitimate users when it is required?" u="1"/>
        <s v="Are there mechanisms in place to reject unacceptable photos and request new ones?_x000a__x000a_" u="1"/>
        <s v="Are all overseas consular staff members and locally engaged staff who handle travel documents security screened to the same level as the personnel in the home country?_x000a__x000a_" u="1"/>
        <s v="Does the TDIA report to a senior executive level within the government?" u="1"/>
        <s v="Are digitized photos taken by trusted partners or country officials?_x000a__x000a_" u="1"/>
        <s v="Do all travel documents issued respect the one passport/one person policy?_x000a__x000a_" u="1"/>
        <s v="Does the TDIA deny Internet access to staff or contractors from any computer application PC or terminal used in the issuance process?" u="1"/>
        <s v="Are all applications processed in a uniform and consistent manner throughout the TDIA?" u="1"/>
        <s v="Are all unused books always returned to the secure area in strictly controlled time periods (such as an individual’s work shift)?_x000a_" u="1"/>
        <s v="During a personal appearance is the applicant compared to the photo being submitted?" u="1"/>
        <s v="Are some of these reviews and audits unscheduled and carried out on an ad-hoc unannounced basis?" u="1"/>
        <s v="Do they include additional security practices such as physical construction or protection devices, for different security zones? " u="1"/>
        <s v="Are all staff and contractors provided with an oral security brief and written guidelines on the TDIA’s internal controls and security policies?" u="1"/>
        <s v="Are there special reviews and scrutiny practices carried out for renewal applications submitted a long time (&gt; two years) after expiry of the previous travel document?" u="1"/>
        <s v="Are these scanned breeder and supporting documents universally used for visual comparison purposes with the renewal application?" u="1"/>
        <s v="Is the operating environment such that all staff are encouraged to make suggestions on possible improvements to security practices?_x000a_" u="1"/>
        <s v="If not, does the country have a plan and schedule to issue such eMRPs?_x000a__x000a_" u="1"/>
        <s v="Are the video records from the monitoring equipment stored for appropriate periods (more than three months)?_x000a_" u="1"/>
        <s v="Are travel documents reported as undelivered handled in the same way as lost/stolen travel documents?_x000a_" u="1"/>
        <s v="Do the IT security policies and practices deal with appropriate data integrity protection of systems, databases and related information, such that this information cannot be changed, added to, or deleted except in the properly defined processes?" u="1"/>
        <s v="Have the cryptography devices used been certified to the appropriate level using international standards such as FIPS 140-2 or equivalent?" u="1"/>
        <s v="Is the Travel Document Issuing Authority (TDIA) an independent governmental organization (or section) focusing only on the issuance of travel document (and other governmental ID documents)?" u="1"/>
        <s v="Are children issued their own passports?_x000a__x000a__x000a_" u="1"/>
        <s v="Is the assignment of blank books to production staff  carried out with a minimum of two authorized individuals (four eyes)?" u="1"/>
        <s v="Are guarantors members of a recognized association where current address and contact information is maintained and can be verified by the TDIA?" u="1"/>
        <s v="Are blank books transported with the equivalent safeguards of the storage area such as by armored vehicle used to transfer cash?_x000a_" u="1"/>
        <s v="Are these documents universally subject to basic forensic review?" u="1"/>
        <s v="Do access privileges to security and high-security zones require a two-factor authentication of the individual?_x000a_" u="1"/>
        <s v="For an eMRTD, is the chip read and the data (including the image) compared to the data page, the MRZ and the original application information?" u="1"/>
        <s v="Does this team include specially-trained security specialists for the various aspects of security?" u="1"/>
        <s v="Are travel document holders made aware of the importance of immediate reporting of a lost or stolen document?" u="1"/>
        <s v="Are all travel documents valid for a maximum of 10 years?" u="1"/>
        <s v="Are the security policies strictly enforced?_x000a__x000a__x000a_" u="1"/>
        <s v="Is this manager a participant in the planning and decision making levels?_x000a__x000a_" u="1"/>
        <s v="Are travel document blanks individually numbered such that each one can be identified at any point in the storage and issuance processes?" u="1"/>
        <s v="Does the country issue electronic Machine Readable Passports (eMRPs) in accordance with ICAO specifications Doc 9303 Part 1 Volume 2?_x000a_" u="1"/>
        <s v="Does a supervisor who is a citizen of the issuing country always approve the final entitlement decision?" u="1"/>
        <s v="Are the same standardized application forms always used?_x000a__x000a_" u="1"/>
        <s v="Is the access controlled using ID cards, biometrics, pass codes, etc.?_x000a__x000a_" u="1"/>
        <s v="Does the TDIA have active partnerships with other national authorities that are stakeholders in the issuance and use of travel documents?_x000a_" u="1"/>
        <s v="Does the TDIA undertake regular Requests for Information to remain aware of latest research and innovations?_x000a_" u="1"/>
        <s v="Is the process very well protected by internal and strict privacy policies and practices, such that innocuous personal information learned from the monitoring is never released for any reason, and information that is not of security interest purged from r" u="1"/>
        <s v="Are these individuals also limited by access and processing permissions to only certain application processes and to certain database records?" u="1"/>
        <s v="At the time of pickup does the applicant sign a receipt indicating that the travel document has been pickup?_x000a_" u="1"/>
        <s v="Are visitors/contractors always escorted in all secure areas?" u="1"/>
        <s v=" Are secure areas delimited and internal controls in place to limit access authority of employees, both physically and electronically?" u="1"/>
        <s v="Does the TDIA have an ongoing program to review and upgrade security features for its travel documents?" u="1"/>
        <s v="Is there a security policy framework in place including a comprehensive set of detailed security policies, practices, and guidelines?" u="1"/>
        <s v="Is this database available to border control, immigration, visa, and law enforcement authorities?_x000a__x000a_" u="1"/>
        <s v="Are travel document holders made aware of the high security significance of the document and the need to keep it in a safe place?_x000a_" u="1"/>
        <s v="Is such access limited to small group of trusted individuals having supervisory authority?_x000a__x000a_" u="1"/>
        <s v="Have these policies, technologies and methodologies been evaluated by competent professional IT auditors to verify their efficiency and performance?" u="1"/>
        <s v="Are these documents regularly verified with the issuing authorities or checked through a shared connection to the databases of the breeder document issuing authorities?" u="1"/>
        <s v="Does the security framework have strong support from senior management?" u="1"/>
        <s v="Is the Digital Signature verified?_x000a__x000a__x000a_" u="1"/>
        <s v="Are there external audits carried out regularly?" u="1"/>
        <s v="Do they include security practices to be followed for access control?_x000a__x000a_" u="1"/>
        <s v="Are lost or stolen blank passports reported in a national Lost and Stolen travel document database?_x000a_" u="1"/>
        <s v="Are there arrangements in place for alternative sites and backup storage sites to ensure the continuity of operations?_x000a_" u="1"/>
        <s v="Are physical security standards compatible with government standards and guidelines and internationally accepted standards?" u="1"/>
        <s v="Are all TDIA operations facilities, security and high security zones owned by the government?_x000a__x000a_" u="1"/>
        <s v="Does the TDIA exchange information with border control and immigration authorities  to ensure interoperability with existing and future border systems and infrastructure;" u="1"/>
        <s v="Are intrusion detection devices used (alarms, motion sensors, etc.) to trigger immediate attention of the guards?_x000a_" u="1"/>
        <s v="Does this group liaise with government agencies that prosecute fraud when it is found?" u="1"/>
        <s v="Are the same standardized application forms always used?" u="1"/>
        <s v="Are there additional physical security measures in place such as screening, bullet-proof glass and duress alarm to protect employees? _x000a_" u="1"/>
        <s v="Are lost and stolen travel documents reported to the Interpol SLTD?_x000a__x000a_" u="1"/>
        <s v="In this case, are they submitted to the TDIA for physical cancellation or destruction?_x000a__x000a_" u="1"/>
        <s v="Are all security policies and practices also fully and consistently implemented in all facilities and partner organizations that are involved with travel document issuance?" u="1"/>
        <s v="Is the number the same as the travel document number eventually issued?_x000a__x000a_" u="1"/>
        <s v="Does this protection include reasonable safeguards against fire and catastrophic losses?" u="1"/>
        <s v="Are all staff and contractors briefed on their access privileges and prohibitions attached to their security clearance level? _x000a__x000a__x000a__x000a_" u="1"/>
        <s v="Do access privileges to security and high-security zones require a two-factor authentication of the individual?" u="1"/>
        <s v="Do office flow procedures prevent the public from being able to select a specific employee?" u="1"/>
        <s v="Is there a compliance process in place to ensure that needed changes identified by the audits are implemented?_x000a_" u="1"/>
        <s v="Does the TDIA have an ongoing program to review and upgrade security features for its travel documents?_x000a_" u="1"/>
        <s v="Are all site facilities monitored by guards on a 24/7 basis?_x000a__x000a_" u="1"/>
        <s v="Does the TDIA have active partnerships and associations with other nations and international organizations?  " u="1"/>
        <s v="Are the breeder and support documents retained by the TDIA during the application process and returned to the applicant with the travel document?" u="1"/>
        <s v="Are these background and reliability checks carried out by or in collaboration with law enforcement, police or national security agencies?_x000a_" u="1"/>
        <s v="Is there a comprehensive IT security policy in place?" u="1"/>
        <s v="Are individuals involved at different stages in the application handling process identified on the status log record?_x000a_" u="1"/>
        <s v="Does this security framework affect all aspects of TDIA operations?_x000a__x000a_" u="1"/>
        <s v="Are background and reliability checks repeated at appropriate intervals?_x000a__x000a_" u="1"/>
        <s v="Are these breeder and support documents scanned and stored on the applicant’s database record for renewals or future reference?" u="1"/>
        <s v="Does the TDIA have documented policies and procedures related to the treatment of materials and blank books?" u="1"/>
        <s v="For an appearance in person or an interview are the employees receiving the application adequately trained to determine prima facie identity and application validity?" u="1"/>
        <s v="Overall, has the TDIA implemented modern management principles to encourage a positive and healthy morale amongst all employees?" u="1"/>
        <s v="Do these sanctions include criminal prosecution, if appropriate?_x000a__x000a_" u="1"/>
        <s v="Are audits and spot checks performed on a regular basis to ensure that all policies and practices are being enforced overseas?" u="1"/>
        <s v="Are the security policies, practices and guidelines available in written form?_x000a__x000a_" u="1"/>
        <s v="Are guarantors disqualified if they are paid by the applicant for acting as guarantor?" u="1"/>
        <s v="Are at least two of the physical security features of the old travel document verified forensically?_x000a__x000a_" u="1"/>
        <s v="Are there clear written policies and practices in place covering all aspects of the application and issuance processes for first time applicants and applications for renewal of travel documents?" u="1"/>
        <s v="Is the personalization function carried out in a highly secure area with limited authorized access?_x000a__x000a_" u="1"/>
        <s v="Are there formal HR mechanisms for employees to file personal treatment grievances and to have these grievances fairly heard and dealt with?_x000a_" u="1"/>
        <s v="Does the TDIA exchange information with other national organizations involved in the travel document issuance process, e.g. overseas issuance, diplomatic/special/official passport issuance, accepting applications?" u="1"/>
        <s v="Are all entitlement decisions made by appropriately trained TDIA staff?" u="1"/>
        <s v="Does the country issue Machine Readable Passports (MRPs) in accordance with ICAO specifications Doc 9303 Part 1, Volume 1? " u="1"/>
        <s v="Are these officers independent of the operational chain of command?" u="1"/>
        <s v="Is there a formal official investigation process to investigate possible serious security breaches by employees at any level?_x000a_" u="1"/>
        <s v="Does this apply to employees who do not have the appropriate security clearance or whose position does not give access to certain zones?" u="1"/>
        <s v="Are these individuals “signed off” in some fashion when they pass the application on to the next stage?_x000a_" u="1"/>
        <s v="Does the TDIA report to a senior executive level within the government?_x000a__x000a_" u="1"/>
        <s v="Is the old travel document submitted to a detailed electronic and visual comparison to its record on file?" u="1"/>
        <s v="Are Diplomatic and Special passports issued with the same blanks or materials (except book cover colour) as the regular passport?" u="1"/>
        <s v="Is the access controlled using ID cards, biometrics, pass codes, etc.?" u="1"/>
        <s v="Is the MRZ read electronically and compared to the data page and the original application information (database and original forms)?" u="1"/>
        <s v="Is all mail, including travel document application and material received screened (X-Ray) in an appropriately located mailroom?" u="1"/>
        <s v="Are all vital decisions and justifications made during the issuance process recorded in the file and database?" u="1"/>
        <s v="Are undelivered travel documents returned to the TDIA for verification of the address in the database as well as with the applicant?" u="1"/>
        <s v="Are employees regularly reminded of the importance of being on guard and attentive  to employee malfeasance and internal fraud including theft of documents, consumables and cash?" u="1"/>
        <s v="Is the number printed on or laser-perforated through all interior pages?_x000a__x000a_" u="1"/>
        <s v="Do access privilege badges include clear photos of the bearer?_x000a__x000a_" u="1"/>
        <s v="Are these references independent and unrelated to the applicant and each other?" u="1"/>
        <s v="Are all staff and contractors provided with an oral security brief and written guidelines on the TDIA’s internal controls and security policies?_x000a_" u="1"/>
        <s v="In the event of multiple loses, are lost and stolen claims subject to special investigations, including the possibility of a police investigation?" u="1"/>
        <s v="Does the security framework have strong support from senior management?_x000a__x000a_" u="1"/>
        <s v="Is this formal investigation process supported by clear and strong legislation such that offenders can be severely sanctioned if fault is found?" u="1"/>
        <s v="Are the employment conditions and the pay structure and benefits for employees fair and competitive for similar work in other local sectors?" u="1"/>
        <s v="Is there a written code of conduct and/values and/or an ethics code for all employees?_x000a__x000a_" u="1"/>
        <s v="Are entitlement officers citizens of the issuing country?_x000a__x000a_" u="1"/>
        <s v="Does the TDIA participate in regional and international partnerships to share data and information and review threats, frauds, counterfeiters, security features and security practices? " u="1"/>
        <s v="Are at least two of the physical security features of the old travel document verified forensically?" u="1"/>
        <s v="Where possible, are these documents required to contain specified security features and secure photos?_x000a_" u="1"/>
        <s v="Are these laws and/or regulations enforced?" u="1"/>
        <s v="Is there a senior officer designated at each production site (field office) responsible for internal security controls?_x000a_" u="1"/>
        <s v="Are recipients required to pick up their travel document in person?" u="1"/>
        <s v="Is security a recognized high priority of the TDIA in all of its operations and facilities? _x000a__x000a_" u="1"/>
        <s v="Are cameras and CCTV used in all external and internal door entry locations, and internal hallway and room areas?" u="1"/>
        <s v="Does the TDIA participate in ICAO TAG/MRTD and its working groups (NTWG and ICBWG)?" u="1"/>
        <s v="Does the TDIA have active partnerships and associations with other nations and international organizations?  _x000a_" u="1"/>
        <s v="Does the TDIA maintain a group of pre-cleared background-checked and trained part-time call-up resources to use in case of overload or other under-staffed situations?" u="1"/>
        <s v="Are these different zones subject to different levels of physical security protection as appropriate?_x000a_" u="1"/>
        <s v="Are the sources of any such reports kept secret by the TDIA for the protection of reporting staff?_x000a__x000a_" u="1"/>
        <s v="Is confirmation of delivery or pickup entered into the TDIA system as a proactive indicator and recorded as the last stage of the issuance process?" u="1"/>
        <s v="Does the TDIA participate in international data exchange networks such as Interpol LSTD, APEC RMAS or others?_x000a_" u="1"/>
        <s v="Are all employees encouraged, with official recognition and other rewards, to make continuing recommendations for security and operational improvements?" u="1"/>
        <s v="Is employee access restricted to certain time periods i.e work shifts? " u="1"/>
        <s v="Are the books personalized overseas with the same personalization (printing) technology and stock, including security features as the books produced in the home country?  " u="1"/>
        <s v="Does the security team, or other appointed agency, regularly carry out Threat and Risk Assessments (TRAs) on all TDIA operations, in all facilities, to ensure that security is well implemented and updated?" u="1"/>
        <s v="Are audits and spot checks performed on a regular basis to ensure that all policies and practices are being enforced overseas?_x000a_" u="1"/>
        <s v="Are entitlement officers required to take the next batch of work in sequence?_x000a__x000a_" u="1"/>
        <s v="Is delivery or pickup time monitored after release of a new travel document and are alerts issued if standard time periods are passed without receipt of such confirmation?" u="1"/>
      </sharedItems>
    </cacheField>
    <cacheField name="% de conformité" numFmtId="0">
      <sharedItems containsNonDate="0" containsString="0" containsBlank="1" containsNumber="1" minValue="0.01" maxValue="0.9" count="9">
        <m/>
        <n v="0.23" u="1"/>
        <n v="0.24" u="1"/>
        <n v="0.9" u="1"/>
        <n v="0.02" u="1"/>
        <n v="0.12" u="1"/>
        <n v="0.01" u="1"/>
        <n v="0.34" u="1"/>
        <n v="0.03" u="1"/>
      </sharedItems>
    </cacheField>
    <cacheField name="Remarques sur les écarts et les mesures d'atténuation" numFmtId="0">
      <sharedItems containsNonDate="0" containsBlank="1" count="3">
        <m/>
        <s v="wibble" u="1"/>
        <s v="wobble" u="1"/>
      </sharedItems>
    </cacheField>
    <cacheField name="Risques É/M/F" numFmtId="0">
      <sharedItems containsNonDate="0" containsBlank="1" count="5">
        <m/>
        <s v="Faible" u="1"/>
        <s v="Moyen" u="1"/>
        <s v="High" u="1"/>
        <s v="Élevé" u="1"/>
      </sharedItems>
    </cacheField>
    <cacheField name="Cote du risque" numFmtId="0">
      <sharedItems containsBlank="1" containsMixedTypes="1" containsNumber="1" minValue="4.9999999999999989E-2" maxValue="0.99" count="8">
        <m/>
        <s v=""/>
        <n v="0.77" u="1"/>
        <n v="0.99" u="1"/>
        <n v="0.98" u="1"/>
        <n v="0.97" u="1"/>
        <n v="4.9999999999999989E-2" u="1"/>
        <n v="0.88" u="1"/>
      </sharedItems>
    </cacheField>
    <cacheField name="Champ1" numFmtId="0" formula=" 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5">
  <r>
    <x v="0"/>
    <x v="0"/>
    <x v="0"/>
    <x v="0"/>
    <x v="0"/>
    <x v="0"/>
    <x v="0"/>
  </r>
  <r>
    <x v="1"/>
    <x v="0"/>
    <x v="0"/>
    <x v="0"/>
    <x v="0"/>
    <x v="0"/>
    <x v="0"/>
  </r>
  <r>
    <x v="2"/>
    <x v="1"/>
    <x v="1"/>
    <x v="0"/>
    <x v="0"/>
    <x v="0"/>
    <x v="1"/>
  </r>
  <r>
    <x v="3"/>
    <x v="1"/>
    <x v="2"/>
    <x v="0"/>
    <x v="0"/>
    <x v="0"/>
    <x v="1"/>
  </r>
  <r>
    <x v="4"/>
    <x v="1"/>
    <x v="3"/>
    <x v="0"/>
    <x v="0"/>
    <x v="0"/>
    <x v="1"/>
  </r>
  <r>
    <x v="5"/>
    <x v="1"/>
    <x v="4"/>
    <x v="0"/>
    <x v="0"/>
    <x v="0"/>
    <x v="1"/>
  </r>
  <r>
    <x v="6"/>
    <x v="1"/>
    <x v="5"/>
    <x v="0"/>
    <x v="0"/>
    <x v="0"/>
    <x v="1"/>
  </r>
  <r>
    <x v="7"/>
    <x v="1"/>
    <x v="6"/>
    <x v="0"/>
    <x v="0"/>
    <x v="0"/>
    <x v="1"/>
  </r>
  <r>
    <x v="8"/>
    <x v="1"/>
    <x v="7"/>
    <x v="0"/>
    <x v="0"/>
    <x v="0"/>
    <x v="1"/>
  </r>
  <r>
    <x v="9"/>
    <x v="1"/>
    <x v="8"/>
    <x v="0"/>
    <x v="0"/>
    <x v="0"/>
    <x v="1"/>
  </r>
  <r>
    <x v="10"/>
    <x v="2"/>
    <x v="9"/>
    <x v="0"/>
    <x v="0"/>
    <x v="0"/>
    <x v="1"/>
  </r>
  <r>
    <x v="11"/>
    <x v="0"/>
    <x v="0"/>
    <x v="0"/>
    <x v="0"/>
    <x v="0"/>
    <x v="0"/>
  </r>
  <r>
    <x v="12"/>
    <x v="3"/>
    <x v="10"/>
    <x v="0"/>
    <x v="0"/>
    <x v="0"/>
    <x v="1"/>
  </r>
  <r>
    <x v="13"/>
    <x v="3"/>
    <x v="11"/>
    <x v="0"/>
    <x v="0"/>
    <x v="0"/>
    <x v="1"/>
  </r>
  <r>
    <x v="14"/>
    <x v="3"/>
    <x v="12"/>
    <x v="0"/>
    <x v="0"/>
    <x v="0"/>
    <x v="1"/>
  </r>
  <r>
    <x v="15"/>
    <x v="3"/>
    <x v="13"/>
    <x v="0"/>
    <x v="0"/>
    <x v="0"/>
    <x v="1"/>
  </r>
  <r>
    <x v="16"/>
    <x v="0"/>
    <x v="0"/>
    <x v="0"/>
    <x v="0"/>
    <x v="0"/>
    <x v="0"/>
  </r>
  <r>
    <x v="17"/>
    <x v="4"/>
    <x v="14"/>
    <x v="0"/>
    <x v="0"/>
    <x v="0"/>
    <x v="1"/>
  </r>
  <r>
    <x v="18"/>
    <x v="4"/>
    <x v="15"/>
    <x v="0"/>
    <x v="0"/>
    <x v="0"/>
    <x v="1"/>
  </r>
  <r>
    <x v="19"/>
    <x v="4"/>
    <x v="16"/>
    <x v="0"/>
    <x v="0"/>
    <x v="0"/>
    <x v="1"/>
  </r>
  <r>
    <x v="20"/>
    <x v="4"/>
    <x v="17"/>
    <x v="0"/>
    <x v="0"/>
    <x v="0"/>
    <x v="1"/>
  </r>
  <r>
    <x v="21"/>
    <x v="5"/>
    <x v="18"/>
    <x v="0"/>
    <x v="0"/>
    <x v="0"/>
    <x v="1"/>
  </r>
  <r>
    <x v="22"/>
    <x v="5"/>
    <x v="19"/>
    <x v="0"/>
    <x v="0"/>
    <x v="0"/>
    <x v="1"/>
  </r>
  <r>
    <x v="23"/>
    <x v="5"/>
    <x v="20"/>
    <x v="0"/>
    <x v="0"/>
    <x v="0"/>
    <x v="1"/>
  </r>
  <r>
    <x v="24"/>
    <x v="5"/>
    <x v="21"/>
    <x v="0"/>
    <x v="0"/>
    <x v="0"/>
    <x v="1"/>
  </r>
  <r>
    <x v="25"/>
    <x v="5"/>
    <x v="22"/>
    <x v="0"/>
    <x v="0"/>
    <x v="0"/>
    <x v="1"/>
  </r>
  <r>
    <x v="26"/>
    <x v="5"/>
    <x v="23"/>
    <x v="0"/>
    <x v="0"/>
    <x v="0"/>
    <x v="1"/>
  </r>
  <r>
    <x v="27"/>
    <x v="6"/>
    <x v="24"/>
    <x v="0"/>
    <x v="0"/>
    <x v="0"/>
    <x v="1"/>
  </r>
  <r>
    <x v="28"/>
    <x v="6"/>
    <x v="25"/>
    <x v="0"/>
    <x v="0"/>
    <x v="0"/>
    <x v="1"/>
  </r>
  <r>
    <x v="29"/>
    <x v="6"/>
    <x v="26"/>
    <x v="0"/>
    <x v="0"/>
    <x v="0"/>
    <x v="1"/>
  </r>
  <r>
    <x v="30"/>
    <x v="7"/>
    <x v="27"/>
    <x v="0"/>
    <x v="0"/>
    <x v="0"/>
    <x v="1"/>
  </r>
  <r>
    <x v="31"/>
    <x v="7"/>
    <x v="28"/>
    <x v="0"/>
    <x v="0"/>
    <x v="0"/>
    <x v="1"/>
  </r>
  <r>
    <x v="32"/>
    <x v="7"/>
    <x v="29"/>
    <x v="0"/>
    <x v="0"/>
    <x v="0"/>
    <x v="1"/>
  </r>
  <r>
    <x v="33"/>
    <x v="7"/>
    <x v="30"/>
    <x v="0"/>
    <x v="0"/>
    <x v="0"/>
    <x v="1"/>
  </r>
  <r>
    <x v="34"/>
    <x v="7"/>
    <x v="31"/>
    <x v="0"/>
    <x v="0"/>
    <x v="0"/>
    <x v="1"/>
  </r>
  <r>
    <x v="35"/>
    <x v="7"/>
    <x v="32"/>
    <x v="0"/>
    <x v="0"/>
    <x v="0"/>
    <x v="1"/>
  </r>
  <r>
    <x v="36"/>
    <x v="7"/>
    <x v="33"/>
    <x v="0"/>
    <x v="0"/>
    <x v="0"/>
    <x v="1"/>
  </r>
  <r>
    <x v="37"/>
    <x v="8"/>
    <x v="34"/>
    <x v="0"/>
    <x v="0"/>
    <x v="0"/>
    <x v="1"/>
  </r>
  <r>
    <x v="38"/>
    <x v="8"/>
    <x v="35"/>
    <x v="0"/>
    <x v="0"/>
    <x v="0"/>
    <x v="1"/>
  </r>
  <r>
    <x v="39"/>
    <x v="9"/>
    <x v="36"/>
    <x v="0"/>
    <x v="0"/>
    <x v="0"/>
    <x v="1"/>
  </r>
  <r>
    <x v="40"/>
    <x v="10"/>
    <x v="37"/>
    <x v="0"/>
    <x v="0"/>
    <x v="0"/>
    <x v="1"/>
  </r>
  <r>
    <x v="41"/>
    <x v="10"/>
    <x v="38"/>
    <x v="0"/>
    <x v="0"/>
    <x v="0"/>
    <x v="1"/>
  </r>
  <r>
    <x v="42"/>
    <x v="10"/>
    <x v="39"/>
    <x v="0"/>
    <x v="0"/>
    <x v="0"/>
    <x v="1"/>
  </r>
  <r>
    <x v="43"/>
    <x v="10"/>
    <x v="40"/>
    <x v="0"/>
    <x v="0"/>
    <x v="0"/>
    <x v="1"/>
  </r>
  <r>
    <x v="44"/>
    <x v="11"/>
    <x v="41"/>
    <x v="0"/>
    <x v="0"/>
    <x v="0"/>
    <x v="1"/>
  </r>
  <r>
    <x v="45"/>
    <x v="12"/>
    <x v="42"/>
    <x v="0"/>
    <x v="0"/>
    <x v="0"/>
    <x v="1"/>
  </r>
  <r>
    <x v="46"/>
    <x v="12"/>
    <x v="43"/>
    <x v="0"/>
    <x v="0"/>
    <x v="0"/>
    <x v="1"/>
  </r>
  <r>
    <x v="47"/>
    <x v="12"/>
    <x v="44"/>
    <x v="0"/>
    <x v="0"/>
    <x v="0"/>
    <x v="1"/>
  </r>
  <r>
    <x v="48"/>
    <x v="0"/>
    <x v="0"/>
    <x v="0"/>
    <x v="0"/>
    <x v="0"/>
    <x v="0"/>
  </r>
  <r>
    <x v="49"/>
    <x v="13"/>
    <x v="45"/>
    <x v="0"/>
    <x v="0"/>
    <x v="0"/>
    <x v="1"/>
  </r>
  <r>
    <x v="50"/>
    <x v="14"/>
    <x v="46"/>
    <x v="0"/>
    <x v="0"/>
    <x v="0"/>
    <x v="1"/>
  </r>
  <r>
    <x v="51"/>
    <x v="14"/>
    <x v="47"/>
    <x v="0"/>
    <x v="0"/>
    <x v="0"/>
    <x v="1"/>
  </r>
  <r>
    <x v="52"/>
    <x v="15"/>
    <x v="48"/>
    <x v="0"/>
    <x v="0"/>
    <x v="0"/>
    <x v="1"/>
  </r>
  <r>
    <x v="53"/>
    <x v="16"/>
    <x v="49"/>
    <x v="0"/>
    <x v="0"/>
    <x v="0"/>
    <x v="1"/>
  </r>
  <r>
    <x v="54"/>
    <x v="0"/>
    <x v="0"/>
    <x v="0"/>
    <x v="0"/>
    <x v="0"/>
    <x v="0"/>
  </r>
  <r>
    <x v="55"/>
    <x v="0"/>
    <x v="0"/>
    <x v="0"/>
    <x v="0"/>
    <x v="0"/>
    <x v="0"/>
  </r>
  <r>
    <x v="56"/>
    <x v="17"/>
    <x v="50"/>
    <x v="0"/>
    <x v="0"/>
    <x v="0"/>
    <x v="1"/>
  </r>
  <r>
    <x v="57"/>
    <x v="17"/>
    <x v="51"/>
    <x v="0"/>
    <x v="0"/>
    <x v="0"/>
    <x v="1"/>
  </r>
  <r>
    <x v="58"/>
    <x v="18"/>
    <x v="52"/>
    <x v="0"/>
    <x v="0"/>
    <x v="0"/>
    <x v="1"/>
  </r>
  <r>
    <x v="59"/>
    <x v="0"/>
    <x v="0"/>
    <x v="0"/>
    <x v="0"/>
    <x v="0"/>
    <x v="0"/>
  </r>
  <r>
    <x v="60"/>
    <x v="19"/>
    <x v="53"/>
    <x v="0"/>
    <x v="0"/>
    <x v="0"/>
    <x v="1"/>
  </r>
  <r>
    <x v="61"/>
    <x v="19"/>
    <x v="54"/>
    <x v="0"/>
    <x v="0"/>
    <x v="0"/>
    <x v="1"/>
  </r>
  <r>
    <x v="62"/>
    <x v="19"/>
    <x v="55"/>
    <x v="0"/>
    <x v="0"/>
    <x v="0"/>
    <x v="1"/>
  </r>
  <r>
    <x v="63"/>
    <x v="0"/>
    <x v="0"/>
    <x v="0"/>
    <x v="0"/>
    <x v="0"/>
    <x v="0"/>
  </r>
  <r>
    <x v="64"/>
    <x v="19"/>
    <x v="56"/>
    <x v="0"/>
    <x v="0"/>
    <x v="0"/>
    <x v="1"/>
  </r>
  <r>
    <x v="65"/>
    <x v="19"/>
    <x v="57"/>
    <x v="0"/>
    <x v="0"/>
    <x v="0"/>
    <x v="1"/>
  </r>
  <r>
    <x v="66"/>
    <x v="0"/>
    <x v="0"/>
    <x v="0"/>
    <x v="0"/>
    <x v="0"/>
    <x v="0"/>
  </r>
  <r>
    <x v="67"/>
    <x v="20"/>
    <x v="58"/>
    <x v="0"/>
    <x v="0"/>
    <x v="0"/>
    <x v="1"/>
  </r>
  <r>
    <x v="68"/>
    <x v="0"/>
    <x v="0"/>
    <x v="0"/>
    <x v="0"/>
    <x v="0"/>
    <x v="0"/>
  </r>
  <r>
    <x v="69"/>
    <x v="21"/>
    <x v="59"/>
    <x v="0"/>
    <x v="0"/>
    <x v="0"/>
    <x v="1"/>
  </r>
  <r>
    <x v="70"/>
    <x v="21"/>
    <x v="60"/>
    <x v="0"/>
    <x v="0"/>
    <x v="0"/>
    <x v="1"/>
  </r>
  <r>
    <x v="71"/>
    <x v="21"/>
    <x v="61"/>
    <x v="0"/>
    <x v="0"/>
    <x v="0"/>
    <x v="1"/>
  </r>
  <r>
    <x v="72"/>
    <x v="21"/>
    <x v="62"/>
    <x v="0"/>
    <x v="0"/>
    <x v="0"/>
    <x v="1"/>
  </r>
  <r>
    <x v="73"/>
    <x v="21"/>
    <x v="63"/>
    <x v="0"/>
    <x v="0"/>
    <x v="0"/>
    <x v="1"/>
  </r>
  <r>
    <x v="74"/>
    <x v="21"/>
    <x v="64"/>
    <x v="0"/>
    <x v="0"/>
    <x v="0"/>
    <x v="1"/>
  </r>
  <r>
    <x v="75"/>
    <x v="21"/>
    <x v="65"/>
    <x v="0"/>
    <x v="0"/>
    <x v="0"/>
    <x v="1"/>
  </r>
  <r>
    <x v="76"/>
    <x v="21"/>
    <x v="66"/>
    <x v="0"/>
    <x v="0"/>
    <x v="0"/>
    <x v="1"/>
  </r>
  <r>
    <x v="77"/>
    <x v="21"/>
    <x v="67"/>
    <x v="0"/>
    <x v="0"/>
    <x v="0"/>
    <x v="1"/>
  </r>
  <r>
    <x v="78"/>
    <x v="21"/>
    <x v="68"/>
    <x v="0"/>
    <x v="0"/>
    <x v="0"/>
    <x v="1"/>
  </r>
  <r>
    <x v="79"/>
    <x v="21"/>
    <x v="69"/>
    <x v="0"/>
    <x v="0"/>
    <x v="0"/>
    <x v="1"/>
  </r>
  <r>
    <x v="80"/>
    <x v="22"/>
    <x v="70"/>
    <x v="0"/>
    <x v="0"/>
    <x v="0"/>
    <x v="1"/>
  </r>
  <r>
    <x v="81"/>
    <x v="0"/>
    <x v="0"/>
    <x v="0"/>
    <x v="0"/>
    <x v="0"/>
    <x v="0"/>
  </r>
  <r>
    <x v="82"/>
    <x v="0"/>
    <x v="0"/>
    <x v="0"/>
    <x v="0"/>
    <x v="0"/>
    <x v="0"/>
  </r>
  <r>
    <x v="83"/>
    <x v="23"/>
    <x v="71"/>
    <x v="0"/>
    <x v="0"/>
    <x v="0"/>
    <x v="1"/>
  </r>
  <r>
    <x v="84"/>
    <x v="0"/>
    <x v="0"/>
    <x v="0"/>
    <x v="0"/>
    <x v="0"/>
    <x v="0"/>
  </r>
  <r>
    <x v="85"/>
    <x v="24"/>
    <x v="72"/>
    <x v="0"/>
    <x v="0"/>
    <x v="0"/>
    <x v="1"/>
  </r>
  <r>
    <x v="86"/>
    <x v="24"/>
    <x v="73"/>
    <x v="0"/>
    <x v="0"/>
    <x v="0"/>
    <x v="1"/>
  </r>
  <r>
    <x v="87"/>
    <x v="24"/>
    <x v="74"/>
    <x v="0"/>
    <x v="0"/>
    <x v="0"/>
    <x v="1"/>
  </r>
  <r>
    <x v="88"/>
    <x v="0"/>
    <x v="0"/>
    <x v="0"/>
    <x v="0"/>
    <x v="0"/>
    <x v="0"/>
  </r>
  <r>
    <x v="89"/>
    <x v="25"/>
    <x v="75"/>
    <x v="0"/>
    <x v="0"/>
    <x v="0"/>
    <x v="1"/>
  </r>
  <r>
    <x v="90"/>
    <x v="0"/>
    <x v="0"/>
    <x v="0"/>
    <x v="0"/>
    <x v="0"/>
    <x v="0"/>
  </r>
  <r>
    <x v="91"/>
    <x v="26"/>
    <x v="76"/>
    <x v="0"/>
    <x v="0"/>
    <x v="0"/>
    <x v="1"/>
  </r>
  <r>
    <x v="92"/>
    <x v="26"/>
    <x v="77"/>
    <x v="0"/>
    <x v="0"/>
    <x v="0"/>
    <x v="1"/>
  </r>
  <r>
    <x v="93"/>
    <x v="26"/>
    <x v="78"/>
    <x v="0"/>
    <x v="0"/>
    <x v="0"/>
    <x v="1"/>
  </r>
  <r>
    <x v="94"/>
    <x v="26"/>
    <x v="79"/>
    <x v="0"/>
    <x v="0"/>
    <x v="0"/>
    <x v="1"/>
  </r>
  <r>
    <x v="95"/>
    <x v="26"/>
    <x v="80"/>
    <x v="0"/>
    <x v="0"/>
    <x v="0"/>
    <x v="1"/>
  </r>
  <r>
    <x v="96"/>
    <x v="26"/>
    <x v="81"/>
    <x v="0"/>
    <x v="0"/>
    <x v="0"/>
    <x v="1"/>
  </r>
  <r>
    <x v="97"/>
    <x v="26"/>
    <x v="82"/>
    <x v="0"/>
    <x v="0"/>
    <x v="0"/>
    <x v="1"/>
  </r>
  <r>
    <x v="98"/>
    <x v="26"/>
    <x v="83"/>
    <x v="0"/>
    <x v="0"/>
    <x v="0"/>
    <x v="1"/>
  </r>
  <r>
    <x v="99"/>
    <x v="26"/>
    <x v="84"/>
    <x v="0"/>
    <x v="0"/>
    <x v="0"/>
    <x v="1"/>
  </r>
  <r>
    <x v="100"/>
    <x v="26"/>
    <x v="85"/>
    <x v="0"/>
    <x v="0"/>
    <x v="0"/>
    <x v="1"/>
  </r>
  <r>
    <x v="101"/>
    <x v="26"/>
    <x v="86"/>
    <x v="0"/>
    <x v="0"/>
    <x v="0"/>
    <x v="1"/>
  </r>
  <r>
    <x v="102"/>
    <x v="27"/>
    <x v="87"/>
    <x v="0"/>
    <x v="0"/>
    <x v="0"/>
    <x v="1"/>
  </r>
  <r>
    <x v="103"/>
    <x v="27"/>
    <x v="88"/>
    <x v="0"/>
    <x v="0"/>
    <x v="0"/>
    <x v="1"/>
  </r>
  <r>
    <x v="104"/>
    <x v="28"/>
    <x v="89"/>
    <x v="0"/>
    <x v="0"/>
    <x v="0"/>
    <x v="1"/>
  </r>
  <r>
    <x v="105"/>
    <x v="29"/>
    <x v="90"/>
    <x v="0"/>
    <x v="0"/>
    <x v="0"/>
    <x v="1"/>
  </r>
  <r>
    <x v="106"/>
    <x v="29"/>
    <x v="91"/>
    <x v="0"/>
    <x v="0"/>
    <x v="0"/>
    <x v="1"/>
  </r>
  <r>
    <x v="107"/>
    <x v="0"/>
    <x v="0"/>
    <x v="0"/>
    <x v="0"/>
    <x v="0"/>
    <x v="0"/>
  </r>
  <r>
    <x v="108"/>
    <x v="30"/>
    <x v="92"/>
    <x v="0"/>
    <x v="0"/>
    <x v="0"/>
    <x v="1"/>
  </r>
  <r>
    <x v="109"/>
    <x v="30"/>
    <x v="93"/>
    <x v="0"/>
    <x v="0"/>
    <x v="0"/>
    <x v="1"/>
  </r>
  <r>
    <x v="110"/>
    <x v="30"/>
    <x v="94"/>
    <x v="0"/>
    <x v="0"/>
    <x v="0"/>
    <x v="1"/>
  </r>
  <r>
    <x v="111"/>
    <x v="30"/>
    <x v="95"/>
    <x v="0"/>
    <x v="0"/>
    <x v="0"/>
    <x v="1"/>
  </r>
  <r>
    <x v="112"/>
    <x v="30"/>
    <x v="96"/>
    <x v="0"/>
    <x v="0"/>
    <x v="0"/>
    <x v="1"/>
  </r>
  <r>
    <x v="113"/>
    <x v="31"/>
    <x v="97"/>
    <x v="0"/>
    <x v="0"/>
    <x v="0"/>
    <x v="1"/>
  </r>
  <r>
    <x v="114"/>
    <x v="31"/>
    <x v="98"/>
    <x v="0"/>
    <x v="0"/>
    <x v="0"/>
    <x v="1"/>
  </r>
  <r>
    <x v="115"/>
    <x v="31"/>
    <x v="99"/>
    <x v="0"/>
    <x v="0"/>
    <x v="0"/>
    <x v="1"/>
  </r>
  <r>
    <x v="116"/>
    <x v="31"/>
    <x v="100"/>
    <x v="0"/>
    <x v="0"/>
    <x v="0"/>
    <x v="1"/>
  </r>
  <r>
    <x v="117"/>
    <x v="31"/>
    <x v="101"/>
    <x v="0"/>
    <x v="0"/>
    <x v="0"/>
    <x v="1"/>
  </r>
  <r>
    <x v="118"/>
    <x v="31"/>
    <x v="102"/>
    <x v="0"/>
    <x v="0"/>
    <x v="0"/>
    <x v="1"/>
  </r>
  <r>
    <x v="119"/>
    <x v="31"/>
    <x v="103"/>
    <x v="0"/>
    <x v="0"/>
    <x v="0"/>
    <x v="1"/>
  </r>
  <r>
    <x v="120"/>
    <x v="31"/>
    <x v="104"/>
    <x v="0"/>
    <x v="0"/>
    <x v="0"/>
    <x v="1"/>
  </r>
  <r>
    <x v="121"/>
    <x v="31"/>
    <x v="105"/>
    <x v="0"/>
    <x v="0"/>
    <x v="0"/>
    <x v="1"/>
  </r>
  <r>
    <x v="122"/>
    <x v="32"/>
    <x v="106"/>
    <x v="0"/>
    <x v="0"/>
    <x v="0"/>
    <x v="1"/>
  </r>
  <r>
    <x v="123"/>
    <x v="32"/>
    <x v="107"/>
    <x v="0"/>
    <x v="0"/>
    <x v="0"/>
    <x v="1"/>
  </r>
  <r>
    <x v="124"/>
    <x v="32"/>
    <x v="108"/>
    <x v="0"/>
    <x v="0"/>
    <x v="0"/>
    <x v="1"/>
  </r>
  <r>
    <x v="125"/>
    <x v="33"/>
    <x v="109"/>
    <x v="0"/>
    <x v="0"/>
    <x v="0"/>
    <x v="1"/>
  </r>
  <r>
    <x v="126"/>
    <x v="0"/>
    <x v="0"/>
    <x v="0"/>
    <x v="0"/>
    <x v="0"/>
    <x v="0"/>
  </r>
  <r>
    <x v="127"/>
    <x v="0"/>
    <x v="0"/>
    <x v="0"/>
    <x v="0"/>
    <x v="0"/>
    <x v="0"/>
  </r>
  <r>
    <x v="128"/>
    <x v="34"/>
    <x v="110"/>
    <x v="0"/>
    <x v="0"/>
    <x v="0"/>
    <x v="1"/>
  </r>
  <r>
    <x v="129"/>
    <x v="0"/>
    <x v="0"/>
    <x v="0"/>
    <x v="0"/>
    <x v="0"/>
    <x v="0"/>
  </r>
  <r>
    <x v="130"/>
    <x v="35"/>
    <x v="111"/>
    <x v="0"/>
    <x v="0"/>
    <x v="0"/>
    <x v="1"/>
  </r>
  <r>
    <x v="131"/>
    <x v="35"/>
    <x v="112"/>
    <x v="0"/>
    <x v="0"/>
    <x v="0"/>
    <x v="1"/>
  </r>
  <r>
    <x v="132"/>
    <x v="0"/>
    <x v="0"/>
    <x v="0"/>
    <x v="0"/>
    <x v="0"/>
    <x v="0"/>
  </r>
  <r>
    <x v="133"/>
    <x v="36"/>
    <x v="113"/>
    <x v="0"/>
    <x v="0"/>
    <x v="0"/>
    <x v="1"/>
  </r>
  <r>
    <x v="134"/>
    <x v="36"/>
    <x v="114"/>
    <x v="0"/>
    <x v="0"/>
    <x v="0"/>
    <x v="1"/>
  </r>
  <r>
    <x v="135"/>
    <x v="36"/>
    <x v="115"/>
    <x v="0"/>
    <x v="0"/>
    <x v="0"/>
    <x v="1"/>
  </r>
  <r>
    <x v="136"/>
    <x v="36"/>
    <x v="116"/>
    <x v="0"/>
    <x v="0"/>
    <x v="0"/>
    <x v="1"/>
  </r>
  <r>
    <x v="137"/>
    <x v="36"/>
    <x v="117"/>
    <x v="0"/>
    <x v="0"/>
    <x v="0"/>
    <x v="1"/>
  </r>
  <r>
    <x v="138"/>
    <x v="36"/>
    <x v="118"/>
    <x v="0"/>
    <x v="0"/>
    <x v="0"/>
    <x v="1"/>
  </r>
  <r>
    <x v="139"/>
    <x v="0"/>
    <x v="0"/>
    <x v="0"/>
    <x v="0"/>
    <x v="0"/>
    <x v="0"/>
  </r>
  <r>
    <x v="140"/>
    <x v="37"/>
    <x v="119"/>
    <x v="0"/>
    <x v="0"/>
    <x v="0"/>
    <x v="1"/>
  </r>
  <r>
    <x v="141"/>
    <x v="37"/>
    <x v="120"/>
    <x v="0"/>
    <x v="0"/>
    <x v="0"/>
    <x v="1"/>
  </r>
  <r>
    <x v="142"/>
    <x v="37"/>
    <x v="121"/>
    <x v="0"/>
    <x v="0"/>
    <x v="0"/>
    <x v="1"/>
  </r>
  <r>
    <x v="143"/>
    <x v="37"/>
    <x v="122"/>
    <x v="0"/>
    <x v="0"/>
    <x v="0"/>
    <x v="1"/>
  </r>
  <r>
    <x v="144"/>
    <x v="37"/>
    <x v="123"/>
    <x v="0"/>
    <x v="0"/>
    <x v="0"/>
    <x v="1"/>
  </r>
  <r>
    <x v="145"/>
    <x v="37"/>
    <x v="124"/>
    <x v="0"/>
    <x v="0"/>
    <x v="0"/>
    <x v="1"/>
  </r>
  <r>
    <x v="146"/>
    <x v="37"/>
    <x v="125"/>
    <x v="0"/>
    <x v="0"/>
    <x v="0"/>
    <x v="1"/>
  </r>
  <r>
    <x v="147"/>
    <x v="37"/>
    <x v="126"/>
    <x v="0"/>
    <x v="0"/>
    <x v="0"/>
    <x v="1"/>
  </r>
  <r>
    <x v="148"/>
    <x v="37"/>
    <x v="127"/>
    <x v="0"/>
    <x v="0"/>
    <x v="0"/>
    <x v="1"/>
  </r>
  <r>
    <x v="149"/>
    <x v="37"/>
    <x v="128"/>
    <x v="0"/>
    <x v="0"/>
    <x v="0"/>
    <x v="1"/>
  </r>
  <r>
    <x v="150"/>
    <x v="37"/>
    <x v="129"/>
    <x v="0"/>
    <x v="0"/>
    <x v="0"/>
    <x v="1"/>
  </r>
  <r>
    <x v="151"/>
    <x v="37"/>
    <x v="130"/>
    <x v="0"/>
    <x v="0"/>
    <x v="0"/>
    <x v="1"/>
  </r>
  <r>
    <x v="152"/>
    <x v="0"/>
    <x v="0"/>
    <x v="0"/>
    <x v="0"/>
    <x v="0"/>
    <x v="0"/>
  </r>
  <r>
    <x v="153"/>
    <x v="38"/>
    <x v="131"/>
    <x v="0"/>
    <x v="0"/>
    <x v="0"/>
    <x v="1"/>
  </r>
  <r>
    <x v="154"/>
    <x v="38"/>
    <x v="132"/>
    <x v="0"/>
    <x v="0"/>
    <x v="0"/>
    <x v="1"/>
  </r>
  <r>
    <x v="155"/>
    <x v="38"/>
    <x v="133"/>
    <x v="0"/>
    <x v="0"/>
    <x v="0"/>
    <x v="1"/>
  </r>
  <r>
    <x v="156"/>
    <x v="38"/>
    <x v="134"/>
    <x v="0"/>
    <x v="0"/>
    <x v="0"/>
    <x v="1"/>
  </r>
  <r>
    <x v="157"/>
    <x v="38"/>
    <x v="135"/>
    <x v="0"/>
    <x v="0"/>
    <x v="0"/>
    <x v="1"/>
  </r>
  <r>
    <x v="158"/>
    <x v="38"/>
    <x v="136"/>
    <x v="0"/>
    <x v="0"/>
    <x v="0"/>
    <x v="1"/>
  </r>
  <r>
    <x v="159"/>
    <x v="0"/>
    <x v="0"/>
    <x v="0"/>
    <x v="0"/>
    <x v="0"/>
    <x v="0"/>
  </r>
  <r>
    <x v="160"/>
    <x v="39"/>
    <x v="137"/>
    <x v="0"/>
    <x v="0"/>
    <x v="0"/>
    <x v="1"/>
  </r>
  <r>
    <x v="161"/>
    <x v="0"/>
    <x v="0"/>
    <x v="0"/>
    <x v="0"/>
    <x v="0"/>
    <x v="0"/>
  </r>
  <r>
    <x v="162"/>
    <x v="0"/>
    <x v="0"/>
    <x v="0"/>
    <x v="0"/>
    <x v="0"/>
    <x v="0"/>
  </r>
  <r>
    <x v="163"/>
    <x v="40"/>
    <x v="138"/>
    <x v="0"/>
    <x v="0"/>
    <x v="0"/>
    <x v="1"/>
  </r>
  <r>
    <x v="164"/>
    <x v="41"/>
    <x v="139"/>
    <x v="0"/>
    <x v="0"/>
    <x v="0"/>
    <x v="1"/>
  </r>
  <r>
    <x v="165"/>
    <x v="41"/>
    <x v="140"/>
    <x v="0"/>
    <x v="0"/>
    <x v="0"/>
    <x v="1"/>
  </r>
  <r>
    <x v="166"/>
    <x v="41"/>
    <x v="141"/>
    <x v="0"/>
    <x v="0"/>
    <x v="0"/>
    <x v="1"/>
  </r>
  <r>
    <x v="167"/>
    <x v="41"/>
    <x v="142"/>
    <x v="0"/>
    <x v="0"/>
    <x v="0"/>
    <x v="1"/>
  </r>
  <r>
    <x v="168"/>
    <x v="0"/>
    <x v="0"/>
    <x v="0"/>
    <x v="0"/>
    <x v="0"/>
    <x v="0"/>
  </r>
  <r>
    <x v="169"/>
    <x v="42"/>
    <x v="143"/>
    <x v="0"/>
    <x v="0"/>
    <x v="0"/>
    <x v="1"/>
  </r>
  <r>
    <x v="170"/>
    <x v="42"/>
    <x v="144"/>
    <x v="0"/>
    <x v="0"/>
    <x v="0"/>
    <x v="1"/>
  </r>
  <r>
    <x v="171"/>
    <x v="42"/>
    <x v="145"/>
    <x v="0"/>
    <x v="0"/>
    <x v="0"/>
    <x v="1"/>
  </r>
  <r>
    <x v="172"/>
    <x v="42"/>
    <x v="146"/>
    <x v="0"/>
    <x v="0"/>
    <x v="0"/>
    <x v="1"/>
  </r>
  <r>
    <x v="173"/>
    <x v="42"/>
    <x v="147"/>
    <x v="0"/>
    <x v="0"/>
    <x v="0"/>
    <x v="1"/>
  </r>
  <r>
    <x v="174"/>
    <x v="42"/>
    <x v="148"/>
    <x v="0"/>
    <x v="0"/>
    <x v="0"/>
    <x v="1"/>
  </r>
  <r>
    <x v="175"/>
    <x v="42"/>
    <x v="149"/>
    <x v="0"/>
    <x v="0"/>
    <x v="0"/>
    <x v="1"/>
  </r>
  <r>
    <x v="176"/>
    <x v="42"/>
    <x v="150"/>
    <x v="0"/>
    <x v="0"/>
    <x v="0"/>
    <x v="1"/>
  </r>
  <r>
    <x v="177"/>
    <x v="42"/>
    <x v="151"/>
    <x v="0"/>
    <x v="0"/>
    <x v="0"/>
    <x v="1"/>
  </r>
  <r>
    <x v="178"/>
    <x v="0"/>
    <x v="0"/>
    <x v="0"/>
    <x v="0"/>
    <x v="0"/>
    <x v="0"/>
  </r>
  <r>
    <x v="179"/>
    <x v="43"/>
    <x v="152"/>
    <x v="0"/>
    <x v="0"/>
    <x v="0"/>
    <x v="1"/>
  </r>
  <r>
    <x v="180"/>
    <x v="43"/>
    <x v="153"/>
    <x v="0"/>
    <x v="0"/>
    <x v="0"/>
    <x v="1"/>
  </r>
  <r>
    <x v="181"/>
    <x v="43"/>
    <x v="154"/>
    <x v="0"/>
    <x v="0"/>
    <x v="0"/>
    <x v="1"/>
  </r>
  <r>
    <x v="182"/>
    <x v="43"/>
    <x v="155"/>
    <x v="0"/>
    <x v="0"/>
    <x v="0"/>
    <x v="1"/>
  </r>
  <r>
    <x v="183"/>
    <x v="43"/>
    <x v="156"/>
    <x v="0"/>
    <x v="0"/>
    <x v="0"/>
    <x v="1"/>
  </r>
  <r>
    <x v="184"/>
    <x v="43"/>
    <x v="157"/>
    <x v="0"/>
    <x v="0"/>
    <x v="0"/>
    <x v="1"/>
  </r>
  <r>
    <x v="185"/>
    <x v="43"/>
    <x v="158"/>
    <x v="0"/>
    <x v="0"/>
    <x v="0"/>
    <x v="1"/>
  </r>
  <r>
    <x v="186"/>
    <x v="0"/>
    <x v="0"/>
    <x v="0"/>
    <x v="0"/>
    <x v="0"/>
    <x v="0"/>
  </r>
  <r>
    <x v="187"/>
    <x v="0"/>
    <x v="0"/>
    <x v="0"/>
    <x v="0"/>
    <x v="0"/>
    <x v="0"/>
  </r>
  <r>
    <x v="188"/>
    <x v="44"/>
    <x v="159"/>
    <x v="0"/>
    <x v="0"/>
    <x v="0"/>
    <x v="1"/>
  </r>
  <r>
    <x v="189"/>
    <x v="0"/>
    <x v="0"/>
    <x v="0"/>
    <x v="0"/>
    <x v="0"/>
    <x v="0"/>
  </r>
  <r>
    <x v="190"/>
    <x v="45"/>
    <x v="160"/>
    <x v="0"/>
    <x v="0"/>
    <x v="0"/>
    <x v="1"/>
  </r>
  <r>
    <x v="191"/>
    <x v="45"/>
    <x v="161"/>
    <x v="0"/>
    <x v="0"/>
    <x v="0"/>
    <x v="1"/>
  </r>
  <r>
    <x v="192"/>
    <x v="45"/>
    <x v="162"/>
    <x v="0"/>
    <x v="0"/>
    <x v="0"/>
    <x v="1"/>
  </r>
  <r>
    <x v="193"/>
    <x v="0"/>
    <x v="0"/>
    <x v="0"/>
    <x v="0"/>
    <x v="0"/>
    <x v="0"/>
  </r>
  <r>
    <x v="194"/>
    <x v="46"/>
    <x v="163"/>
    <x v="0"/>
    <x v="0"/>
    <x v="0"/>
    <x v="1"/>
  </r>
  <r>
    <x v="195"/>
    <x v="46"/>
    <x v="164"/>
    <x v="0"/>
    <x v="0"/>
    <x v="0"/>
    <x v="1"/>
  </r>
  <r>
    <x v="196"/>
    <x v="47"/>
    <x v="165"/>
    <x v="0"/>
    <x v="0"/>
    <x v="0"/>
    <x v="1"/>
  </r>
  <r>
    <x v="197"/>
    <x v="47"/>
    <x v="166"/>
    <x v="0"/>
    <x v="0"/>
    <x v="0"/>
    <x v="1"/>
  </r>
  <r>
    <x v="198"/>
    <x v="47"/>
    <x v="167"/>
    <x v="0"/>
    <x v="0"/>
    <x v="0"/>
    <x v="1"/>
  </r>
  <r>
    <x v="199"/>
    <x v="0"/>
    <x v="0"/>
    <x v="0"/>
    <x v="0"/>
    <x v="0"/>
    <x v="0"/>
  </r>
  <r>
    <x v="200"/>
    <x v="48"/>
    <x v="168"/>
    <x v="0"/>
    <x v="0"/>
    <x v="0"/>
    <x v="1"/>
  </r>
  <r>
    <x v="201"/>
    <x v="48"/>
    <x v="169"/>
    <x v="0"/>
    <x v="0"/>
    <x v="0"/>
    <x v="1"/>
  </r>
  <r>
    <x v="202"/>
    <x v="48"/>
    <x v="170"/>
    <x v="0"/>
    <x v="0"/>
    <x v="0"/>
    <x v="1"/>
  </r>
  <r>
    <x v="203"/>
    <x v="0"/>
    <x v="0"/>
    <x v="0"/>
    <x v="0"/>
    <x v="0"/>
    <x v="0"/>
  </r>
  <r>
    <x v="204"/>
    <x v="0"/>
    <x v="0"/>
    <x v="0"/>
    <x v="0"/>
    <x v="0"/>
    <x v="0"/>
  </r>
  <r>
    <x v="205"/>
    <x v="49"/>
    <x v="171"/>
    <x v="0"/>
    <x v="0"/>
    <x v="0"/>
    <x v="1"/>
  </r>
  <r>
    <x v="206"/>
    <x v="49"/>
    <x v="172"/>
    <x v="0"/>
    <x v="0"/>
    <x v="0"/>
    <x v="1"/>
  </r>
  <r>
    <x v="207"/>
    <x v="49"/>
    <x v="173"/>
    <x v="0"/>
    <x v="0"/>
    <x v="0"/>
    <x v="1"/>
  </r>
  <r>
    <x v="208"/>
    <x v="49"/>
    <x v="174"/>
    <x v="0"/>
    <x v="0"/>
    <x v="0"/>
    <x v="1"/>
  </r>
  <r>
    <x v="209"/>
    <x v="49"/>
    <x v="175"/>
    <x v="0"/>
    <x v="0"/>
    <x v="0"/>
    <x v="1"/>
  </r>
  <r>
    <x v="210"/>
    <x v="49"/>
    <x v="176"/>
    <x v="0"/>
    <x v="0"/>
    <x v="0"/>
    <x v="1"/>
  </r>
  <r>
    <x v="211"/>
    <x v="0"/>
    <x v="0"/>
    <x v="0"/>
    <x v="0"/>
    <x v="0"/>
    <x v="0"/>
  </r>
  <r>
    <x v="212"/>
    <x v="50"/>
    <x v="177"/>
    <x v="0"/>
    <x v="0"/>
    <x v="0"/>
    <x v="1"/>
  </r>
  <r>
    <x v="213"/>
    <x v="50"/>
    <x v="178"/>
    <x v="0"/>
    <x v="0"/>
    <x v="0"/>
    <x v="1"/>
  </r>
  <r>
    <x v="214"/>
    <x v="50"/>
    <x v="179"/>
    <x v="0"/>
    <x v="0"/>
    <x v="0"/>
    <x v="1"/>
  </r>
  <r>
    <x v="215"/>
    <x v="51"/>
    <x v="180"/>
    <x v="0"/>
    <x v="0"/>
    <x v="0"/>
    <x v="1"/>
  </r>
  <r>
    <x v="216"/>
    <x v="50"/>
    <x v="181"/>
    <x v="0"/>
    <x v="0"/>
    <x v="0"/>
    <x v="1"/>
  </r>
  <r>
    <x v="217"/>
    <x v="0"/>
    <x v="0"/>
    <x v="0"/>
    <x v="0"/>
    <x v="0"/>
    <x v="0"/>
  </r>
  <r>
    <x v="218"/>
    <x v="52"/>
    <x v="182"/>
    <x v="0"/>
    <x v="0"/>
    <x v="0"/>
    <x v="1"/>
  </r>
  <r>
    <x v="219"/>
    <x v="52"/>
    <x v="183"/>
    <x v="0"/>
    <x v="0"/>
    <x v="0"/>
    <x v="1"/>
  </r>
  <r>
    <x v="220"/>
    <x v="52"/>
    <x v="184"/>
    <x v="0"/>
    <x v="0"/>
    <x v="0"/>
    <x v="1"/>
  </r>
  <r>
    <x v="221"/>
    <x v="0"/>
    <x v="0"/>
    <x v="0"/>
    <x v="0"/>
    <x v="0"/>
    <x v="0"/>
  </r>
  <r>
    <x v="222"/>
    <x v="53"/>
    <x v="185"/>
    <x v="0"/>
    <x v="0"/>
    <x v="0"/>
    <x v="1"/>
  </r>
  <r>
    <x v="223"/>
    <x v="54"/>
    <x v="186"/>
    <x v="0"/>
    <x v="0"/>
    <x v="0"/>
    <x v="1"/>
  </r>
  <r>
    <x v="224"/>
    <x v="55"/>
    <x v="187"/>
    <x v="0"/>
    <x v="0"/>
    <x v="0"/>
    <x v="1"/>
  </r>
  <r>
    <x v="225"/>
    <x v="55"/>
    <x v="188"/>
    <x v="0"/>
    <x v="0"/>
    <x v="0"/>
    <x v="1"/>
  </r>
  <r>
    <x v="226"/>
    <x v="55"/>
    <x v="189"/>
    <x v="0"/>
    <x v="0"/>
    <x v="0"/>
    <x v="1"/>
  </r>
  <r>
    <x v="227"/>
    <x v="0"/>
    <x v="0"/>
    <x v="0"/>
    <x v="0"/>
    <x v="0"/>
    <x v="0"/>
  </r>
  <r>
    <x v="228"/>
    <x v="56"/>
    <x v="190"/>
    <x v="0"/>
    <x v="0"/>
    <x v="0"/>
    <x v="1"/>
  </r>
  <r>
    <x v="229"/>
    <x v="56"/>
    <x v="191"/>
    <x v="0"/>
    <x v="0"/>
    <x v="0"/>
    <x v="1"/>
  </r>
  <r>
    <x v="230"/>
    <x v="56"/>
    <x v="192"/>
    <x v="0"/>
    <x v="0"/>
    <x v="0"/>
    <x v="1"/>
  </r>
  <r>
    <x v="231"/>
    <x v="56"/>
    <x v="193"/>
    <x v="0"/>
    <x v="0"/>
    <x v="0"/>
    <x v="1"/>
  </r>
  <r>
    <x v="232"/>
    <x v="56"/>
    <x v="194"/>
    <x v="0"/>
    <x v="0"/>
    <x v="0"/>
    <x v="1"/>
  </r>
  <r>
    <x v="233"/>
    <x v="56"/>
    <x v="195"/>
    <x v="0"/>
    <x v="0"/>
    <x v="0"/>
    <x v="1"/>
  </r>
  <r>
    <x v="234"/>
    <x v="56"/>
    <x v="196"/>
    <x v="0"/>
    <x v="0"/>
    <x v="0"/>
    <x v="1"/>
  </r>
  <r>
    <x v="235"/>
    <x v="56"/>
    <x v="197"/>
    <x v="0"/>
    <x v="0"/>
    <x v="0"/>
    <x v="1"/>
  </r>
  <r>
    <x v="236"/>
    <x v="56"/>
    <x v="198"/>
    <x v="0"/>
    <x v="0"/>
    <x v="0"/>
    <x v="1"/>
  </r>
  <r>
    <x v="237"/>
    <x v="56"/>
    <x v="199"/>
    <x v="0"/>
    <x v="0"/>
    <x v="0"/>
    <x v="1"/>
  </r>
  <r>
    <x v="238"/>
    <x v="0"/>
    <x v="0"/>
    <x v="0"/>
    <x v="0"/>
    <x v="0"/>
    <x v="0"/>
  </r>
  <r>
    <x v="239"/>
    <x v="57"/>
    <x v="200"/>
    <x v="0"/>
    <x v="0"/>
    <x v="0"/>
    <x v="1"/>
  </r>
  <r>
    <x v="240"/>
    <x v="57"/>
    <x v="201"/>
    <x v="0"/>
    <x v="0"/>
    <x v="0"/>
    <x v="1"/>
  </r>
  <r>
    <x v="241"/>
    <x v="57"/>
    <x v="202"/>
    <x v="0"/>
    <x v="0"/>
    <x v="0"/>
    <x v="1"/>
  </r>
  <r>
    <x v="242"/>
    <x v="0"/>
    <x v="0"/>
    <x v="0"/>
    <x v="0"/>
    <x v="0"/>
    <x v="0"/>
  </r>
  <r>
    <x v="243"/>
    <x v="0"/>
    <x v="0"/>
    <x v="0"/>
    <x v="0"/>
    <x v="0"/>
    <x v="0"/>
  </r>
  <r>
    <x v="244"/>
    <x v="58"/>
    <x v="203"/>
    <x v="0"/>
    <x v="0"/>
    <x v="0"/>
    <x v="1"/>
  </r>
  <r>
    <x v="245"/>
    <x v="58"/>
    <x v="204"/>
    <x v="0"/>
    <x v="0"/>
    <x v="0"/>
    <x v="1"/>
  </r>
  <r>
    <x v="246"/>
    <x v="58"/>
    <x v="205"/>
    <x v="0"/>
    <x v="0"/>
    <x v="0"/>
    <x v="1"/>
  </r>
  <r>
    <x v="247"/>
    <x v="58"/>
    <x v="206"/>
    <x v="0"/>
    <x v="0"/>
    <x v="0"/>
    <x v="1"/>
  </r>
  <r>
    <x v="248"/>
    <x v="58"/>
    <x v="207"/>
    <x v="0"/>
    <x v="0"/>
    <x v="0"/>
    <x v="1"/>
  </r>
  <r>
    <x v="249"/>
    <x v="58"/>
    <x v="208"/>
    <x v="0"/>
    <x v="0"/>
    <x v="0"/>
    <x v="1"/>
  </r>
  <r>
    <x v="250"/>
    <x v="58"/>
    <x v="209"/>
    <x v="0"/>
    <x v="0"/>
    <x v="0"/>
    <x v="1"/>
  </r>
  <r>
    <x v="251"/>
    <x v="58"/>
    <x v="210"/>
    <x v="0"/>
    <x v="0"/>
    <x v="0"/>
    <x v="1"/>
  </r>
  <r>
    <x v="252"/>
    <x v="58"/>
    <x v="211"/>
    <x v="0"/>
    <x v="0"/>
    <x v="0"/>
    <x v="1"/>
  </r>
  <r>
    <x v="253"/>
    <x v="58"/>
    <x v="212"/>
    <x v="0"/>
    <x v="0"/>
    <x v="0"/>
    <x v="1"/>
  </r>
  <r>
    <x v="254"/>
    <x v="58"/>
    <x v="213"/>
    <x v="0"/>
    <x v="0"/>
    <x v="0"/>
    <x v="1"/>
  </r>
  <r>
    <x v="255"/>
    <x v="58"/>
    <x v="214"/>
    <x v="0"/>
    <x v="0"/>
    <x v="0"/>
    <x v="1"/>
  </r>
  <r>
    <x v="256"/>
    <x v="0"/>
    <x v="0"/>
    <x v="0"/>
    <x v="0"/>
    <x v="0"/>
    <x v="0"/>
  </r>
  <r>
    <x v="257"/>
    <x v="59"/>
    <x v="215"/>
    <x v="0"/>
    <x v="0"/>
    <x v="0"/>
    <x v="1"/>
  </r>
  <r>
    <x v="258"/>
    <x v="59"/>
    <x v="216"/>
    <x v="0"/>
    <x v="0"/>
    <x v="0"/>
    <x v="1"/>
  </r>
  <r>
    <x v="259"/>
    <x v="59"/>
    <x v="217"/>
    <x v="0"/>
    <x v="0"/>
    <x v="0"/>
    <x v="1"/>
  </r>
  <r>
    <x v="260"/>
    <x v="59"/>
    <x v="218"/>
    <x v="0"/>
    <x v="0"/>
    <x v="0"/>
    <x v="1"/>
  </r>
  <r>
    <x v="261"/>
    <x v="60"/>
    <x v="219"/>
    <x v="0"/>
    <x v="0"/>
    <x v="0"/>
    <x v="1"/>
  </r>
  <r>
    <x v="262"/>
    <x v="60"/>
    <x v="220"/>
    <x v="0"/>
    <x v="0"/>
    <x v="0"/>
    <x v="1"/>
  </r>
  <r>
    <x v="263"/>
    <x v="60"/>
    <x v="221"/>
    <x v="0"/>
    <x v="0"/>
    <x v="0"/>
    <x v="1"/>
  </r>
  <r>
    <x v="264"/>
    <x v="60"/>
    <x v="222"/>
    <x v="0"/>
    <x v="0"/>
    <x v="0"/>
    <x v="1"/>
  </r>
  <r>
    <x v="265"/>
    <x v="0"/>
    <x v="0"/>
    <x v="0"/>
    <x v="0"/>
    <x v="0"/>
    <x v="0"/>
  </r>
  <r>
    <x v="266"/>
    <x v="61"/>
    <x v="223"/>
    <x v="0"/>
    <x v="0"/>
    <x v="0"/>
    <x v="1"/>
  </r>
  <r>
    <x v="267"/>
    <x v="61"/>
    <x v="224"/>
    <x v="0"/>
    <x v="0"/>
    <x v="0"/>
    <x v="1"/>
  </r>
  <r>
    <x v="268"/>
    <x v="61"/>
    <x v="225"/>
    <x v="0"/>
    <x v="0"/>
    <x v="0"/>
    <x v="1"/>
  </r>
  <r>
    <x v="269"/>
    <x v="61"/>
    <x v="226"/>
    <x v="0"/>
    <x v="0"/>
    <x v="0"/>
    <x v="1"/>
  </r>
  <r>
    <x v="270"/>
    <x v="0"/>
    <x v="0"/>
    <x v="0"/>
    <x v="0"/>
    <x v="0"/>
    <x v="0"/>
  </r>
  <r>
    <x v="271"/>
    <x v="0"/>
    <x v="0"/>
    <x v="0"/>
    <x v="0"/>
    <x v="0"/>
    <x v="0"/>
  </r>
  <r>
    <x v="272"/>
    <x v="62"/>
    <x v="227"/>
    <x v="0"/>
    <x v="0"/>
    <x v="0"/>
    <x v="1"/>
  </r>
  <r>
    <x v="273"/>
    <x v="62"/>
    <x v="228"/>
    <x v="0"/>
    <x v="0"/>
    <x v="0"/>
    <x v="1"/>
  </r>
  <r>
    <x v="274"/>
    <x v="62"/>
    <x v="229"/>
    <x v="0"/>
    <x v="0"/>
    <x v="0"/>
    <x v="1"/>
  </r>
  <r>
    <x v="275"/>
    <x v="62"/>
    <x v="230"/>
    <x v="0"/>
    <x v="0"/>
    <x v="0"/>
    <x v="1"/>
  </r>
  <r>
    <x v="276"/>
    <x v="62"/>
    <x v="231"/>
    <x v="0"/>
    <x v="0"/>
    <x v="0"/>
    <x v="1"/>
  </r>
  <r>
    <x v="277"/>
    <x v="63"/>
    <x v="232"/>
    <x v="0"/>
    <x v="0"/>
    <x v="0"/>
    <x v="1"/>
  </r>
  <r>
    <x v="278"/>
    <x v="64"/>
    <x v="233"/>
    <x v="0"/>
    <x v="0"/>
    <x v="0"/>
    <x v="1"/>
  </r>
  <r>
    <x v="279"/>
    <x v="65"/>
    <x v="234"/>
    <x v="0"/>
    <x v="0"/>
    <x v="0"/>
    <x v="1"/>
  </r>
  <r>
    <x v="280"/>
    <x v="66"/>
    <x v="235"/>
    <x v="0"/>
    <x v="0"/>
    <x v="0"/>
    <x v="1"/>
  </r>
  <r>
    <x v="281"/>
    <x v="66"/>
    <x v="236"/>
    <x v="0"/>
    <x v="0"/>
    <x v="0"/>
    <x v="1"/>
  </r>
  <r>
    <x v="282"/>
    <x v="0"/>
    <x v="0"/>
    <x v="0"/>
    <x v="0"/>
    <x v="0"/>
    <x v="0"/>
  </r>
  <r>
    <x v="283"/>
    <x v="66"/>
    <x v="237"/>
    <x v="0"/>
    <x v="0"/>
    <x v="0"/>
    <x v="1"/>
  </r>
  <r>
    <x v="284"/>
    <x v="0"/>
    <x v="0"/>
    <x v="0"/>
    <x v="0"/>
    <x v="0"/>
    <x v="0"/>
  </r>
  <r>
    <x v="285"/>
    <x v="67"/>
    <x v="238"/>
    <x v="0"/>
    <x v="0"/>
    <x v="0"/>
    <x v="1"/>
  </r>
  <r>
    <x v="286"/>
    <x v="68"/>
    <x v="239"/>
    <x v="0"/>
    <x v="0"/>
    <x v="0"/>
    <x v="1"/>
  </r>
  <r>
    <x v="287"/>
    <x v="68"/>
    <x v="240"/>
    <x v="0"/>
    <x v="0"/>
    <x v="0"/>
    <x v="1"/>
  </r>
  <r>
    <x v="288"/>
    <x v="68"/>
    <x v="241"/>
    <x v="0"/>
    <x v="0"/>
    <x v="0"/>
    <x v="1"/>
  </r>
  <r>
    <x v="289"/>
    <x v="69"/>
    <x v="242"/>
    <x v="0"/>
    <x v="0"/>
    <x v="0"/>
    <x v="1"/>
  </r>
  <r>
    <x v="290"/>
    <x v="0"/>
    <x v="0"/>
    <x v="0"/>
    <x v="0"/>
    <x v="0"/>
    <x v="0"/>
  </r>
  <r>
    <x v="291"/>
    <x v="70"/>
    <x v="243"/>
    <x v="0"/>
    <x v="0"/>
    <x v="0"/>
    <x v="1"/>
  </r>
  <r>
    <x v="292"/>
    <x v="70"/>
    <x v="244"/>
    <x v="0"/>
    <x v="0"/>
    <x v="0"/>
    <x v="1"/>
  </r>
  <r>
    <x v="293"/>
    <x v="70"/>
    <x v="245"/>
    <x v="0"/>
    <x v="0"/>
    <x v="0"/>
    <x v="1"/>
  </r>
  <r>
    <x v="294"/>
    <x v="70"/>
    <x v="246"/>
    <x v="0"/>
    <x v="0"/>
    <x v="0"/>
    <x v="1"/>
  </r>
  <r>
    <x v="295"/>
    <x v="70"/>
    <x v="247"/>
    <x v="0"/>
    <x v="0"/>
    <x v="0"/>
    <x v="1"/>
  </r>
  <r>
    <x v="296"/>
    <x v="70"/>
    <x v="248"/>
    <x v="0"/>
    <x v="0"/>
    <x v="0"/>
    <x v="1"/>
  </r>
  <r>
    <x v="297"/>
    <x v="70"/>
    <x v="249"/>
    <x v="0"/>
    <x v="0"/>
    <x v="0"/>
    <x v="1"/>
  </r>
  <r>
    <x v="298"/>
    <x v="0"/>
    <x v="0"/>
    <x v="0"/>
    <x v="0"/>
    <x v="0"/>
    <x v="0"/>
  </r>
  <r>
    <x v="299"/>
    <x v="71"/>
    <x v="250"/>
    <x v="0"/>
    <x v="0"/>
    <x v="0"/>
    <x v="1"/>
  </r>
  <r>
    <x v="300"/>
    <x v="71"/>
    <x v="251"/>
    <x v="0"/>
    <x v="0"/>
    <x v="0"/>
    <x v="1"/>
  </r>
  <r>
    <x v="301"/>
    <x v="71"/>
    <x v="252"/>
    <x v="0"/>
    <x v="0"/>
    <x v="0"/>
    <x v="1"/>
  </r>
  <r>
    <x v="302"/>
    <x v="72"/>
    <x v="253"/>
    <x v="0"/>
    <x v="0"/>
    <x v="0"/>
    <x v="1"/>
  </r>
  <r>
    <x v="303"/>
    <x v="73"/>
    <x v="254"/>
    <x v="0"/>
    <x v="0"/>
    <x v="0"/>
    <x v="1"/>
  </r>
  <r>
    <x v="304"/>
    <x v="73"/>
    <x v="255"/>
    <x v="0"/>
    <x v="0"/>
    <x v="0"/>
    <x v="1"/>
  </r>
  <r>
    <x v="305"/>
    <x v="73"/>
    <x v="256"/>
    <x v="0"/>
    <x v="0"/>
    <x v="0"/>
    <x v="1"/>
  </r>
  <r>
    <x v="306"/>
    <x v="73"/>
    <x v="257"/>
    <x v="0"/>
    <x v="0"/>
    <x v="0"/>
    <x v="1"/>
  </r>
  <r>
    <x v="307"/>
    <x v="0"/>
    <x v="0"/>
    <x v="0"/>
    <x v="0"/>
    <x v="0"/>
    <x v="0"/>
  </r>
  <r>
    <x v="308"/>
    <x v="0"/>
    <x v="0"/>
    <x v="0"/>
    <x v="0"/>
    <x v="0"/>
    <x v="0"/>
  </r>
  <r>
    <x v="309"/>
    <x v="74"/>
    <x v="258"/>
    <x v="0"/>
    <x v="0"/>
    <x v="0"/>
    <x v="1"/>
  </r>
  <r>
    <x v="310"/>
    <x v="74"/>
    <x v="259"/>
    <x v="0"/>
    <x v="0"/>
    <x v="0"/>
    <x v="1"/>
  </r>
  <r>
    <x v="311"/>
    <x v="74"/>
    <x v="260"/>
    <x v="0"/>
    <x v="0"/>
    <x v="0"/>
    <x v="1"/>
  </r>
  <r>
    <x v="312"/>
    <x v="74"/>
    <x v="261"/>
    <x v="0"/>
    <x v="0"/>
    <x v="0"/>
    <x v="1"/>
  </r>
  <r>
    <x v="313"/>
    <x v="75"/>
    <x v="262"/>
    <x v="0"/>
    <x v="0"/>
    <x v="0"/>
    <x v="1"/>
  </r>
  <r>
    <x v="282"/>
    <x v="0"/>
    <x v="263"/>
    <x v="0"/>
    <x v="0"/>
    <x v="0"/>
    <x v="0"/>
  </r>
  <r>
    <x v="282"/>
    <x v="0"/>
    <x v="264"/>
    <x v="0"/>
    <x v="0"/>
    <x v="0"/>
    <x v="0"/>
  </r>
  <r>
    <x v="282"/>
    <x v="0"/>
    <x v="265"/>
    <x v="0"/>
    <x v="0"/>
    <x v="0"/>
    <x v="0"/>
  </r>
  <r>
    <x v="282"/>
    <x v="0"/>
    <x v="266"/>
    <x v="0"/>
    <x v="0"/>
    <x v="0"/>
    <x v="0"/>
  </r>
  <r>
    <x v="282"/>
    <x v="0"/>
    <x v="267"/>
    <x v="0"/>
    <x v="0"/>
    <x v="0"/>
    <x v="0"/>
  </r>
  <r>
    <x v="282"/>
    <x v="0"/>
    <x v="268"/>
    <x v="0"/>
    <x v="0"/>
    <x v="0"/>
    <x v="0"/>
  </r>
  <r>
    <x v="282"/>
    <x v="0"/>
    <x v="269"/>
    <x v="0"/>
    <x v="0"/>
    <x v="0"/>
    <x v="0"/>
  </r>
  <r>
    <x v="314"/>
    <x v="75"/>
    <x v="270"/>
    <x v="0"/>
    <x v="0"/>
    <x v="0"/>
    <x v="1"/>
  </r>
  <r>
    <x v="315"/>
    <x v="75"/>
    <x v="271"/>
    <x v="0"/>
    <x v="0"/>
    <x v="0"/>
    <x v="1"/>
  </r>
  <r>
    <x v="316"/>
    <x v="0"/>
    <x v="0"/>
    <x v="0"/>
    <x v="0"/>
    <x v="0"/>
    <x v="0"/>
  </r>
  <r>
    <x v="317"/>
    <x v="76"/>
    <x v="272"/>
    <x v="0"/>
    <x v="0"/>
    <x v="0"/>
    <x v="1"/>
  </r>
  <r>
    <x v="318"/>
    <x v="76"/>
    <x v="273"/>
    <x v="0"/>
    <x v="0"/>
    <x v="0"/>
    <x v="1"/>
  </r>
  <r>
    <x v="319"/>
    <x v="76"/>
    <x v="274"/>
    <x v="0"/>
    <x v="0"/>
    <x v="0"/>
    <x v="1"/>
  </r>
  <r>
    <x v="320"/>
    <x v="77"/>
    <x v="275"/>
    <x v="0"/>
    <x v="0"/>
    <x v="0"/>
    <x v="1"/>
  </r>
  <r>
    <x v="321"/>
    <x v="77"/>
    <x v="276"/>
    <x v="0"/>
    <x v="0"/>
    <x v="0"/>
    <x v="1"/>
  </r>
  <r>
    <x v="322"/>
    <x v="77"/>
    <x v="277"/>
    <x v="0"/>
    <x v="0"/>
    <x v="0"/>
    <x v="1"/>
  </r>
  <r>
    <x v="323"/>
    <x v="77"/>
    <x v="278"/>
    <x v="0"/>
    <x v="0"/>
    <x v="0"/>
    <x v="1"/>
  </r>
  <r>
    <x v="324"/>
    <x v="78"/>
    <x v="279"/>
    <x v="0"/>
    <x v="0"/>
    <x v="0"/>
    <x v="1"/>
  </r>
  <r>
    <x v="325"/>
    <x v="78"/>
    <x v="280"/>
    <x v="0"/>
    <x v="0"/>
    <x v="0"/>
    <x v="1"/>
  </r>
  <r>
    <x v="326"/>
    <x v="79"/>
    <x v="281"/>
    <x v="0"/>
    <x v="0"/>
    <x v="0"/>
    <x v="1"/>
  </r>
  <r>
    <x v="327"/>
    <x v="79"/>
    <x v="282"/>
    <x v="0"/>
    <x v="0"/>
    <x v="0"/>
    <x v="1"/>
  </r>
  <r>
    <x v="328"/>
    <x v="0"/>
    <x v="0"/>
    <x v="0"/>
    <x v="0"/>
    <x v="0"/>
    <x v="0"/>
  </r>
  <r>
    <x v="329"/>
    <x v="0"/>
    <x v="0"/>
    <x v="0"/>
    <x v="0"/>
    <x v="0"/>
    <x v="0"/>
  </r>
  <r>
    <x v="330"/>
    <x v="80"/>
    <x v="283"/>
    <x v="0"/>
    <x v="0"/>
    <x v="0"/>
    <x v="1"/>
  </r>
  <r>
    <x v="331"/>
    <x v="80"/>
    <x v="284"/>
    <x v="0"/>
    <x v="0"/>
    <x v="0"/>
    <x v="1"/>
  </r>
  <r>
    <x v="332"/>
    <x v="80"/>
    <x v="285"/>
    <x v="0"/>
    <x v="0"/>
    <x v="0"/>
    <x v="1"/>
  </r>
  <r>
    <x v="333"/>
    <x v="7"/>
    <x v="286"/>
    <x v="0"/>
    <x v="0"/>
    <x v="0"/>
    <x v="1"/>
  </r>
  <r>
    <x v="334"/>
    <x v="80"/>
    <x v="287"/>
    <x v="0"/>
    <x v="0"/>
    <x v="0"/>
    <x v="1"/>
  </r>
  <r>
    <x v="335"/>
    <x v="80"/>
    <x v="288"/>
    <x v="0"/>
    <x v="0"/>
    <x v="0"/>
    <x v="1"/>
  </r>
  <r>
    <x v="336"/>
    <x v="0"/>
    <x v="0"/>
    <x v="0"/>
    <x v="0"/>
    <x v="0"/>
    <x v="0"/>
  </r>
  <r>
    <x v="337"/>
    <x v="81"/>
    <x v="289"/>
    <x v="0"/>
    <x v="0"/>
    <x v="0"/>
    <x v="1"/>
  </r>
  <r>
    <x v="338"/>
    <x v="81"/>
    <x v="290"/>
    <x v="0"/>
    <x v="0"/>
    <x v="0"/>
    <x v="1"/>
  </r>
  <r>
    <x v="339"/>
    <x v="81"/>
    <x v="291"/>
    <x v="0"/>
    <x v="0"/>
    <x v="0"/>
    <x v="1"/>
  </r>
  <r>
    <x v="340"/>
    <x v="81"/>
    <x v="292"/>
    <x v="0"/>
    <x v="0"/>
    <x v="0"/>
    <x v="1"/>
  </r>
  <r>
    <x v="341"/>
    <x v="0"/>
    <x v="0"/>
    <x v="0"/>
    <x v="0"/>
    <x v="0"/>
    <x v="0"/>
  </r>
  <r>
    <x v="342"/>
    <x v="82"/>
    <x v="293"/>
    <x v="0"/>
    <x v="0"/>
    <x v="0"/>
    <x v="1"/>
  </r>
  <r>
    <x v="343"/>
    <x v="82"/>
    <x v="294"/>
    <x v="0"/>
    <x v="0"/>
    <x v="0"/>
    <x v="1"/>
  </r>
  <r>
    <x v="344"/>
    <x v="82"/>
    <x v="295"/>
    <x v="0"/>
    <x v="0"/>
    <x v="0"/>
    <x v="1"/>
  </r>
  <r>
    <x v="345"/>
    <x v="82"/>
    <x v="296"/>
    <x v="0"/>
    <x v="0"/>
    <x v="0"/>
    <x v="1"/>
  </r>
  <r>
    <x v="346"/>
    <x v="0"/>
    <x v="0"/>
    <x v="0"/>
    <x v="0"/>
    <x v="0"/>
    <x v="0"/>
  </r>
  <r>
    <x v="347"/>
    <x v="0"/>
    <x v="0"/>
    <x v="0"/>
    <x v="0"/>
    <x v="0"/>
    <x v="0"/>
  </r>
  <r>
    <x v="348"/>
    <x v="83"/>
    <x v="297"/>
    <x v="0"/>
    <x v="0"/>
    <x v="0"/>
    <x v="1"/>
  </r>
  <r>
    <x v="349"/>
    <x v="84"/>
    <x v="298"/>
    <x v="0"/>
    <x v="0"/>
    <x v="0"/>
    <x v="1"/>
  </r>
  <r>
    <x v="350"/>
    <x v="84"/>
    <x v="299"/>
    <x v="0"/>
    <x v="0"/>
    <x v="0"/>
    <x v="1"/>
  </r>
  <r>
    <x v="351"/>
    <x v="84"/>
    <x v="300"/>
    <x v="0"/>
    <x v="0"/>
    <x v="0"/>
    <x v="1"/>
  </r>
  <r>
    <x v="352"/>
    <x v="84"/>
    <x v="301"/>
    <x v="0"/>
    <x v="0"/>
    <x v="0"/>
    <x v="1"/>
  </r>
  <r>
    <x v="353"/>
    <x v="85"/>
    <x v="302"/>
    <x v="0"/>
    <x v="0"/>
    <x v="0"/>
    <x v="1"/>
  </r>
  <r>
    <x v="354"/>
    <x v="86"/>
    <x v="303"/>
    <x v="0"/>
    <x v="0"/>
    <x v="0"/>
    <x v="1"/>
  </r>
  <r>
    <x v="355"/>
    <x v="87"/>
    <x v="304"/>
    <x v="0"/>
    <x v="0"/>
    <x v="0"/>
    <x v="1"/>
  </r>
  <r>
    <x v="356"/>
    <x v="0"/>
    <x v="0"/>
    <x v="0"/>
    <x v="0"/>
    <x v="0"/>
    <x v="0"/>
  </r>
  <r>
    <x v="357"/>
    <x v="88"/>
    <x v="305"/>
    <x v="0"/>
    <x v="0"/>
    <x v="0"/>
    <x v="1"/>
  </r>
  <r>
    <x v="358"/>
    <x v="89"/>
    <x v="306"/>
    <x v="0"/>
    <x v="0"/>
    <x v="0"/>
    <x v="1"/>
  </r>
  <r>
    <x v="359"/>
    <x v="89"/>
    <x v="307"/>
    <x v="0"/>
    <x v="0"/>
    <x v="0"/>
    <x v="1"/>
  </r>
  <r>
    <x v="360"/>
    <x v="90"/>
    <x v="308"/>
    <x v="0"/>
    <x v="0"/>
    <x v="0"/>
    <x v="1"/>
  </r>
  <r>
    <x v="361"/>
    <x v="90"/>
    <x v="309"/>
    <x v="0"/>
    <x v="0"/>
    <x v="0"/>
    <x v="1"/>
  </r>
  <r>
    <x v="362"/>
    <x v="91"/>
    <x v="310"/>
    <x v="0"/>
    <x v="0"/>
    <x v="0"/>
    <x v="1"/>
  </r>
  <r>
    <x v="363"/>
    <x v="0"/>
    <x v="0"/>
    <x v="0"/>
    <x v="0"/>
    <x v="0"/>
    <x v="0"/>
  </r>
  <r>
    <x v="364"/>
    <x v="92"/>
    <x v="311"/>
    <x v="0"/>
    <x v="0"/>
    <x v="0"/>
    <x v="1"/>
  </r>
  <r>
    <x v="365"/>
    <x v="93"/>
    <x v="312"/>
    <x v="0"/>
    <x v="0"/>
    <x v="0"/>
    <x v="1"/>
  </r>
  <r>
    <x v="366"/>
    <x v="93"/>
    <x v="313"/>
    <x v="0"/>
    <x v="0"/>
    <x v="0"/>
    <x v="1"/>
  </r>
  <r>
    <x v="282"/>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29" dataOnRows="1" applyNumberFormats="0" applyBorderFormats="0" applyFontFormats="0" applyPatternFormats="0" applyAlignmentFormats="0" applyWidthHeightFormats="1" dataCaption="Données" updatedVersion="4" minRefreshableVersion="3" showDrill="0" showMemberPropertyTips="0" enableDrill="0" useAutoFormatting="1" rowGrandTotals="0" colGrandTotals="0" fieldPrintTitles="1" itemPrintTitles="1" createdVersion="3" indent="0" compact="0" compactData="0" gridDropZones="1">
  <location ref="A4:G6" firstHeaderRow="2" firstDataRow="2" firstDataCol="6"/>
  <pivotFields count="8">
    <pivotField axis="axisRow" compact="0" outline="0" showAll="0" defaultSubtotal="0">
      <items count="367">
        <item x="2"/>
        <item x="3"/>
        <item x="4"/>
        <item x="5"/>
        <item x="6"/>
        <item x="7"/>
        <item x="8"/>
        <item x="9"/>
        <item x="10"/>
        <item x="12"/>
        <item x="13"/>
        <item x="14"/>
        <item x="15"/>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9"/>
        <item x="50"/>
        <item x="51"/>
        <item x="52"/>
        <item x="53"/>
        <item x="56"/>
        <item x="57"/>
        <item x="58"/>
        <item x="60"/>
        <item x="61"/>
        <item x="62"/>
        <item x="64"/>
        <item x="65"/>
        <item x="67"/>
        <item x="69"/>
        <item x="70"/>
        <item x="71"/>
        <item x="72"/>
        <item x="73"/>
        <item x="74"/>
        <item x="75"/>
        <item x="76"/>
        <item x="77"/>
        <item x="78"/>
        <item x="79"/>
        <item x="80"/>
        <item x="83"/>
        <item x="85"/>
        <item x="86"/>
        <item x="87"/>
        <item x="89"/>
        <item x="91"/>
        <item x="92"/>
        <item x="93"/>
        <item x="94"/>
        <item x="95"/>
        <item x="96"/>
        <item x="97"/>
        <item x="98"/>
        <item x="99"/>
        <item x="100"/>
        <item x="101"/>
        <item x="102"/>
        <item x="103"/>
        <item x="104"/>
        <item x="105"/>
        <item x="106"/>
        <item x="108"/>
        <item x="109"/>
        <item x="110"/>
        <item x="111"/>
        <item x="112"/>
        <item x="113"/>
        <item x="114"/>
        <item x="115"/>
        <item x="116"/>
        <item x="117"/>
        <item x="118"/>
        <item x="119"/>
        <item x="120"/>
        <item x="121"/>
        <item x="122"/>
        <item x="123"/>
        <item x="124"/>
        <item x="125"/>
        <item x="128"/>
        <item x="130"/>
        <item x="131"/>
        <item x="133"/>
        <item x="134"/>
        <item x="135"/>
        <item x="136"/>
        <item x="137"/>
        <item x="138"/>
        <item x="140"/>
        <item x="141"/>
        <item x="142"/>
        <item x="143"/>
        <item x="144"/>
        <item x="145"/>
        <item x="146"/>
        <item x="147"/>
        <item x="148"/>
        <item x="149"/>
        <item x="150"/>
        <item x="151"/>
        <item x="153"/>
        <item x="154"/>
        <item x="155"/>
        <item x="156"/>
        <item x="157"/>
        <item x="158"/>
        <item x="160"/>
        <item x="163"/>
        <item x="164"/>
        <item x="165"/>
        <item x="166"/>
        <item x="167"/>
        <item x="169"/>
        <item x="170"/>
        <item x="171"/>
        <item x="172"/>
        <item x="173"/>
        <item x="174"/>
        <item x="175"/>
        <item x="176"/>
        <item x="177"/>
        <item x="179"/>
        <item x="180"/>
        <item x="181"/>
        <item x="182"/>
        <item x="183"/>
        <item x="184"/>
        <item x="185"/>
        <item x="188"/>
        <item x="190"/>
        <item x="191"/>
        <item x="192"/>
        <item x="194"/>
        <item x="195"/>
        <item x="196"/>
        <item x="197"/>
        <item x="198"/>
        <item x="200"/>
        <item x="201"/>
        <item x="202"/>
        <item x="205"/>
        <item x="206"/>
        <item x="207"/>
        <item x="208"/>
        <item x="209"/>
        <item x="210"/>
        <item x="212"/>
        <item x="213"/>
        <item x="214"/>
        <item x="215"/>
        <item x="216"/>
        <item x="218"/>
        <item x="219"/>
        <item x="220"/>
        <item x="222"/>
        <item x="223"/>
        <item x="224"/>
        <item x="225"/>
        <item x="226"/>
        <item x="228"/>
        <item x="229"/>
        <item x="230"/>
        <item x="231"/>
        <item x="232"/>
        <item x="233"/>
        <item x="234"/>
        <item x="235"/>
        <item x="236"/>
        <item x="237"/>
        <item x="239"/>
        <item x="240"/>
        <item x="241"/>
        <item x="244"/>
        <item x="245"/>
        <item x="246"/>
        <item x="247"/>
        <item x="248"/>
        <item x="249"/>
        <item x="250"/>
        <item x="251"/>
        <item x="252"/>
        <item x="253"/>
        <item x="254"/>
        <item x="255"/>
        <item x="257"/>
        <item x="258"/>
        <item x="259"/>
        <item x="260"/>
        <item x="261"/>
        <item x="262"/>
        <item x="263"/>
        <item x="264"/>
        <item x="266"/>
        <item x="267"/>
        <item x="268"/>
        <item x="269"/>
        <item x="272"/>
        <item x="273"/>
        <item x="274"/>
        <item x="275"/>
        <item x="276"/>
        <item x="277"/>
        <item x="278"/>
        <item x="279"/>
        <item x="280"/>
        <item x="281"/>
        <item x="283"/>
        <item x="285"/>
        <item x="286"/>
        <item x="287"/>
        <item x="288"/>
        <item x="289"/>
        <item x="291"/>
        <item x="292"/>
        <item x="293"/>
        <item x="294"/>
        <item x="295"/>
        <item x="296"/>
        <item x="297"/>
        <item x="299"/>
        <item x="300"/>
        <item x="301"/>
        <item x="302"/>
        <item x="303"/>
        <item x="304"/>
        <item x="305"/>
        <item x="306"/>
        <item x="309"/>
        <item x="310"/>
        <item x="311"/>
        <item x="312"/>
        <item x="313"/>
        <item x="314"/>
        <item x="315"/>
        <item x="317"/>
        <item x="318"/>
        <item x="319"/>
        <item x="320"/>
        <item x="321"/>
        <item x="322"/>
        <item x="323"/>
        <item x="324"/>
        <item x="325"/>
        <item x="326"/>
        <item x="327"/>
        <item x="330"/>
        <item x="331"/>
        <item x="332"/>
        <item x="333"/>
        <item x="334"/>
        <item x="335"/>
        <item x="337"/>
        <item x="338"/>
        <item x="339"/>
        <item x="340"/>
        <item x="342"/>
        <item x="343"/>
        <item x="344"/>
        <item x="345"/>
        <item x="348"/>
        <item x="349"/>
        <item x="350"/>
        <item x="351"/>
        <item x="352"/>
        <item x="353"/>
        <item x="354"/>
        <item x="355"/>
        <item x="357"/>
        <item x="358"/>
        <item x="359"/>
        <item x="360"/>
        <item x="361"/>
        <item x="362"/>
        <item x="364"/>
        <item x="365"/>
        <item x="366"/>
        <item x="1"/>
        <item x="16"/>
        <item x="48"/>
        <item x="55"/>
        <item x="59"/>
        <item x="66"/>
        <item x="68"/>
        <item x="82"/>
        <item x="84"/>
        <item x="88"/>
        <item x="90"/>
        <item x="107"/>
        <item x="127"/>
        <item x="129"/>
        <item x="132"/>
        <item x="139"/>
        <item x="152"/>
        <item x="159"/>
        <item x="162"/>
        <item x="168"/>
        <item x="54"/>
        <item x="81"/>
        <item x="126"/>
        <item x="161"/>
        <item x="178"/>
        <item x="11"/>
        <item x="63"/>
        <item x="282"/>
        <item x="186"/>
        <item x="187"/>
        <item x="189"/>
        <item x="193"/>
        <item x="199"/>
        <item x="203"/>
        <item x="204"/>
        <item x="211"/>
        <item x="217"/>
        <item x="221"/>
        <item x="227"/>
        <item x="242"/>
        <item x="243"/>
        <item x="256"/>
        <item x="265"/>
        <item x="270"/>
        <item x="271"/>
        <item x="284"/>
        <item x="290"/>
        <item x="298"/>
        <item x="307"/>
        <item x="308"/>
        <item x="316"/>
        <item x="328"/>
        <item x="329"/>
        <item x="336"/>
        <item x="341"/>
        <item x="346"/>
        <item x="347"/>
        <item x="356"/>
        <item x="363"/>
        <item x="0"/>
        <item x="238"/>
      </items>
    </pivotField>
    <pivotField compact="0" outline="0" subtotalTop="0" showAll="0" includeNewItemsInFilter="1" defaultSubtotal="0">
      <items count="94">
        <item x="19"/>
        <item x="20"/>
        <item x="21"/>
        <item x="23"/>
        <item x="24"/>
        <item x="25"/>
        <item x="26"/>
        <item x="34"/>
        <item x="35"/>
        <item x="36"/>
        <item x="37"/>
        <item x="38"/>
        <item x="39"/>
        <item x="40"/>
        <item x="44"/>
        <item x="45"/>
        <item x="48"/>
        <item x="49"/>
        <item x="50"/>
        <item x="56"/>
        <item x="57"/>
        <item x="58"/>
        <item x="61"/>
        <item x="70"/>
        <item x="80"/>
        <item x="81"/>
        <item x="82"/>
        <item x="83"/>
        <item x="88"/>
        <item x="1"/>
        <item x="2"/>
        <item x="3"/>
        <item x="4"/>
        <item x="5"/>
        <item x="6"/>
        <item x="7"/>
        <item x="8"/>
        <item x="9"/>
        <item x="10"/>
        <item x="11"/>
        <item x="12"/>
        <item x="13"/>
        <item x="14"/>
        <item x="15"/>
        <item x="16"/>
        <item x="74"/>
        <item x="75"/>
        <item x="76"/>
        <item x="77"/>
        <item x="78"/>
        <item x="79"/>
        <item x="84"/>
        <item x="85"/>
        <item x="86"/>
        <item x="87"/>
        <item x="89"/>
        <item x="90"/>
        <item x="91"/>
        <item x="92"/>
        <item x="93"/>
        <item x="17"/>
        <item x="18"/>
        <item x="22"/>
        <item x="27"/>
        <item x="28"/>
        <item x="29"/>
        <item x="30"/>
        <item x="31"/>
        <item x="32"/>
        <item x="33"/>
        <item x="41"/>
        <item x="42"/>
        <item x="43"/>
        <item x="46"/>
        <item x="47"/>
        <item x="51"/>
        <item x="52"/>
        <item x="54"/>
        <item x="53"/>
        <item x="55"/>
        <item x="59"/>
        <item x="60"/>
        <item x="62"/>
        <item x="63"/>
        <item x="64"/>
        <item x="65"/>
        <item x="66"/>
        <item x="67"/>
        <item x="68"/>
        <item x="69"/>
        <item x="71"/>
        <item x="72"/>
        <item x="73"/>
        <item x="0"/>
      </items>
    </pivotField>
    <pivotField axis="axisRow" compact="0" outline="0" subtotalTop="0" showAll="0" defaultSubtotal="0">
      <items count="871">
        <item m="1" x="552"/>
        <item m="1" x="622"/>
        <item m="1" x="772"/>
        <item m="1" x="362"/>
        <item m="1" x="373"/>
        <item m="1" x="663"/>
        <item m="1" x="326"/>
        <item m="1" x="386"/>
        <item m="1" x="649"/>
        <item m="1" x="604"/>
        <item m="1" x="582"/>
        <item m="1" x="615"/>
        <item m="1" x="734"/>
        <item m="1" x="716"/>
        <item m="1" x="542"/>
        <item m="1" x="864"/>
        <item m="1" x="824"/>
        <item m="1" x="468"/>
        <item m="1" x="432"/>
        <item m="1" x="463"/>
        <item m="1" x="494"/>
        <item m="1" x="795"/>
        <item m="1" x="473"/>
        <item m="1" x="583"/>
        <item m="1" x="395"/>
        <item m="1" x="739"/>
        <item m="1" x="644"/>
        <item m="1" x="447"/>
        <item m="1" x="345"/>
        <item m="1" x="579"/>
        <item m="1" x="544"/>
        <item m="1" x="573"/>
        <item m="1" x="758"/>
        <item m="1" x="513"/>
        <item m="1" x="836"/>
        <item m="1" x="590"/>
        <item m="1" x="498"/>
        <item m="1" x="469"/>
        <item m="1" x="548"/>
        <item m="1" x="536"/>
        <item m="1" x="850"/>
        <item m="1" x="816"/>
        <item m="1" x="641"/>
        <item m="1" x="348"/>
        <item m="1" x="657"/>
        <item m="1" x="379"/>
        <item m="1" x="539"/>
        <item m="1" x="557"/>
        <item m="1" x="856"/>
        <item m="1" x="429"/>
        <item m="1" x="572"/>
        <item m="1" x="388"/>
        <item m="1" x="602"/>
        <item m="1" x="832"/>
        <item m="1" x="618"/>
        <item m="1" x="838"/>
        <item m="1" x="593"/>
        <item m="1" x="655"/>
        <item m="1" x="342"/>
        <item m="1" x="478"/>
        <item m="1" x="414"/>
        <item m="1" x="419"/>
        <item m="1" x="405"/>
        <item m="1" x="500"/>
        <item m="1" x="818"/>
        <item m="1" x="751"/>
        <item m="1" x="704"/>
        <item m="1" x="509"/>
        <item m="1" x="435"/>
        <item m="1" x="430"/>
        <item m="1" x="631"/>
        <item m="1" x="385"/>
        <item m="1" x="530"/>
        <item m="1" x="396"/>
        <item m="1" x="474"/>
        <item m="1" x="426"/>
        <item m="1" x="605"/>
        <item m="1" x="634"/>
        <item m="1" x="526"/>
        <item m="1" x="706"/>
        <item m="1" x="725"/>
        <item m="1" x="786"/>
        <item m="1" x="563"/>
        <item m="1" x="854"/>
        <item m="1" x="571"/>
        <item m="1" x="701"/>
        <item m="1" x="612"/>
        <item m="1" x="737"/>
        <item m="1" x="616"/>
        <item m="1" x="638"/>
        <item m="1" x="679"/>
        <item m="1" x="420"/>
        <item m="1" x="415"/>
        <item m="1" x="685"/>
        <item m="1" x="866"/>
        <item m="1" x="805"/>
        <item m="1" x="846"/>
        <item m="1" x="791"/>
        <item m="1" x="576"/>
        <item m="1" x="581"/>
        <item m="1" x="611"/>
        <item m="1" x="669"/>
        <item m="1" x="619"/>
        <item m="1" x="334"/>
        <item m="1" x="354"/>
        <item m="1" x="635"/>
        <item m="1" x="627"/>
        <item m="1" x="625"/>
        <item m="1" x="428"/>
        <item m="1" x="538"/>
        <item m="1" x="702"/>
        <item m="1" x="820"/>
        <item m="1" x="652"/>
        <item m="1" x="699"/>
        <item m="1" x="601"/>
        <item m="1" x="782"/>
        <item m="1" x="476"/>
        <item m="1" x="726"/>
        <item m="1" x="357"/>
        <item m="1" x="460"/>
        <item m="1" x="740"/>
        <item m="1" x="568"/>
        <item m="1" x="811"/>
        <item m="1" x="340"/>
        <item m="1" x="779"/>
        <item m="1" x="753"/>
        <item m="1" x="320"/>
        <item m="1" x="769"/>
        <item m="1" x="852"/>
        <item m="1" x="397"/>
        <item m="1" x="826"/>
        <item m="1" x="599"/>
        <item m="1" x="399"/>
        <item m="1" x="841"/>
        <item m="1" x="741"/>
        <item m="1" x="589"/>
        <item m="1" x="694"/>
        <item m="1" x="643"/>
        <item m="1" x="522"/>
        <item m="1" x="761"/>
        <item m="1" x="507"/>
        <item m="1" x="540"/>
        <item m="1" x="757"/>
        <item m="1" x="673"/>
        <item m="1" x="569"/>
        <item m="1" x="488"/>
        <item m="1" x="837"/>
        <item m="1" x="771"/>
        <item m="1" x="496"/>
        <item m="1" x="376"/>
        <item m="1" x="696"/>
        <item m="1" x="403"/>
        <item m="1" x="567"/>
        <item m="1" x="799"/>
        <item m="1" x="555"/>
        <item m="1" x="682"/>
        <item m="1" x="424"/>
        <item m="1" x="566"/>
        <item m="1" x="364"/>
        <item m="1" x="380"/>
        <item m="1" x="714"/>
        <item m="1" x="483"/>
        <item m="1" x="471"/>
        <item m="1" x="800"/>
        <item m="1" x="712"/>
        <item m="1" x="709"/>
        <item m="1" x="317"/>
        <item m="1" x="406"/>
        <item m="1" x="489"/>
        <item m="1" x="514"/>
        <item m="1" x="727"/>
        <item m="1" x="746"/>
        <item m="1" x="359"/>
        <item m="1" x="389"/>
        <item m="1" x="677"/>
        <item m="1" x="592"/>
        <item m="1" x="549"/>
        <item m="1" x="700"/>
        <item m="1" x="630"/>
        <item m="1" x="437"/>
        <item m="1" x="410"/>
        <item m="1" x="738"/>
        <item m="1" x="640"/>
        <item m="1" x="668"/>
        <item m="1" x="763"/>
        <item m="1" x="353"/>
        <item m="1" x="698"/>
        <item m="1" x="349"/>
        <item m="1" x="825"/>
        <item m="1" x="502"/>
        <item m="1" x="678"/>
        <item m="1" x="780"/>
        <item m="1" x="383"/>
        <item m="1" x="867"/>
        <item m="1" x="733"/>
        <item m="1" x="609"/>
        <item m="1" x="788"/>
        <item m="1" x="485"/>
        <item m="1" x="656"/>
        <item m="1" x="527"/>
        <item m="1" x="823"/>
        <item m="1" x="804"/>
        <item m="1" x="457"/>
        <item m="1" x="773"/>
        <item m="1" x="636"/>
        <item m="1" x="812"/>
        <item m="1" x="859"/>
        <item m="1" x="857"/>
        <item m="1" x="438"/>
        <item m="1" x="849"/>
        <item m="1" x="570"/>
        <item m="1" x="441"/>
        <item m="1" x="730"/>
        <item m="1" x="449"/>
        <item m="1" x="703"/>
        <item m="1" x="504"/>
        <item m="1" x="574"/>
        <item m="1" x="591"/>
        <item m="1" x="828"/>
        <item m="1" x="790"/>
        <item m="1" x="445"/>
        <item m="1" x="720"/>
        <item m="1" x="621"/>
        <item m="1" x="323"/>
        <item m="1" x="797"/>
        <item m="1" x="654"/>
        <item m="1" x="408"/>
        <item m="1" x="756"/>
        <item m="1" x="370"/>
        <item m="1" x="736"/>
        <item m="1" x="813"/>
        <item m="1" x="755"/>
        <item m="1" x="543"/>
        <item m="1" x="378"/>
        <item m="1" x="440"/>
        <item m="1" x="747"/>
        <item m="1" x="778"/>
        <item m="1" x="565"/>
        <item m="1" x="361"/>
        <item m="1" x="351"/>
        <item m="1" x="564"/>
        <item m="1" x="369"/>
        <item m="1" x="442"/>
        <item m="1" x="533"/>
        <item m="1" x="470"/>
        <item m="1" x="843"/>
        <item m="1" x="464"/>
        <item m="1" x="439"/>
        <item m="1" x="402"/>
        <item m="1" x="360"/>
        <item m="1" x="835"/>
        <item m="1" x="453"/>
        <item m="1" x="862"/>
        <item m="1" x="870"/>
        <item m="1" x="613"/>
        <item m="1" x="865"/>
        <item m="1" x="336"/>
        <item m="1" x="434"/>
        <item m="1" x="628"/>
        <item m="1" x="707"/>
        <item m="1" x="580"/>
        <item m="1" x="407"/>
        <item m="1" x="833"/>
        <item m="1" x="691"/>
        <item m="1" x="653"/>
        <item m="1" x="392"/>
        <item m="1" x="750"/>
        <item m="1" x="374"/>
        <item m="1" x="607"/>
        <item m="1" x="834"/>
        <item m="1" x="624"/>
        <item m="1" x="355"/>
        <item m="1" x="831"/>
        <item m="1" x="458"/>
        <item m="1" x="708"/>
        <item m="1" x="594"/>
        <item m="1" x="367"/>
        <item m="1" x="417"/>
        <item m="1" x="768"/>
        <item m="1" x="477"/>
        <item m="1" x="675"/>
        <item m="1" x="651"/>
        <item m="1" x="713"/>
        <item m="1" x="338"/>
        <item m="1" x="561"/>
        <item m="1" x="748"/>
        <item m="1" x="595"/>
        <item m="1" x="586"/>
        <item m="1" x="807"/>
        <item m="1" x="343"/>
        <item m="1" x="717"/>
        <item m="1" x="479"/>
        <item m="1" x="393"/>
        <item m="1" x="519"/>
        <item m="1" x="534"/>
        <item m="1" x="639"/>
        <item m="1" x="774"/>
        <item m="1" x="387"/>
        <item m="1" x="344"/>
        <item m="1" x="697"/>
        <item m="1" x="687"/>
        <item m="1" x="690"/>
        <item m="1" x="491"/>
        <item m="1" x="845"/>
        <item m="1" x="339"/>
        <item m="1" x="316"/>
        <item m="1" x="375"/>
        <item m="1" x="454"/>
        <item m="1" x="686"/>
        <item m="1" x="719"/>
        <item m="1" x="814"/>
        <item m="1" x="315"/>
        <item m="1" x="512"/>
        <item x="0"/>
        <item m="1" x="710"/>
        <item m="1" x="554"/>
        <item m="1" x="459"/>
        <item m="1" x="632"/>
        <item m="1" x="620"/>
        <item m="1" x="830"/>
        <item m="1" x="610"/>
        <item m="1" x="532"/>
        <item m="1" x="381"/>
        <item m="1" x="462"/>
        <item m="1" x="517"/>
        <item m="1" x="676"/>
        <item m="1" x="436"/>
        <item m="1" x="346"/>
        <item m="1" x="451"/>
        <item m="1" x="722"/>
        <item m="1" x="680"/>
        <item m="1" x="545"/>
        <item m="1" x="518"/>
        <item m="1" x="684"/>
        <item m="1" x="760"/>
        <item m="1" x="400"/>
        <item m="1" x="853"/>
        <item m="1" x="466"/>
        <item m="1" x="584"/>
        <item m="1" x="499"/>
        <item m="1" x="523"/>
        <item m="1" x="382"/>
        <item m="1" x="645"/>
        <item m="1" x="817"/>
        <item m="1" x="809"/>
        <item m="1" x="688"/>
        <item m="1" x="450"/>
        <item m="1" x="759"/>
        <item m="1" x="855"/>
        <item m="1" x="844"/>
        <item m="1" x="603"/>
        <item m="1" x="319"/>
        <item m="1" x="577"/>
        <item m="1" x="325"/>
        <item m="1" x="742"/>
        <item m="1" x="467"/>
        <item m="1" x="347"/>
        <item m="1" x="465"/>
        <item m="1" x="801"/>
        <item m="1" x="327"/>
        <item m="1" x="493"/>
        <item m="1" x="764"/>
        <item m="1" x="358"/>
        <item m="1" x="401"/>
        <item m="1" x="728"/>
        <item m="1" x="731"/>
        <item m="1" x="529"/>
        <item m="1" x="646"/>
        <item m="1" x="681"/>
        <item m="1" x="808"/>
        <item m="1" x="829"/>
        <item m="1" x="587"/>
        <item m="1" x="352"/>
        <item m="1" x="550"/>
        <item m="1" x="341"/>
        <item m="1" x="333"/>
        <item m="1" x="597"/>
        <item m="1" x="318"/>
        <item m="1" x="448"/>
        <item m="1" x="749"/>
        <item m="1" x="368"/>
        <item m="1" x="510"/>
        <item m="1" x="851"/>
        <item m="1" x="596"/>
        <item m="1" x="578"/>
        <item m="1" x="585"/>
        <item m="1" x="404"/>
        <item m="1" x="819"/>
        <item m="1" x="322"/>
        <item m="1" x="648"/>
        <item m="1" x="667"/>
        <item m="1" x="314"/>
        <item m="1" x="503"/>
        <item m="1" x="431"/>
        <item m="1" x="337"/>
        <item m="1" x="324"/>
        <item m="1" x="674"/>
        <item m="1" x="433"/>
        <item m="1" x="461"/>
        <item m="1" x="501"/>
        <item m="1" x="689"/>
        <item m="1" x="384"/>
        <item m="1" x="665"/>
        <item m="1" x="332"/>
        <item m="1" x="598"/>
        <item m="1" x="409"/>
        <item m="1" x="511"/>
        <item m="1" x="723"/>
        <item m="1" x="516"/>
        <item m="1" x="475"/>
        <item m="1" x="796"/>
        <item m="1" x="588"/>
        <item m="1" x="839"/>
        <item m="1" x="505"/>
        <item m="1" x="560"/>
        <item m="1" x="659"/>
        <item m="1" x="777"/>
        <item m="1" x="765"/>
        <item m="1" x="525"/>
        <item m="1" x="623"/>
        <item m="1" x="752"/>
        <item m="1" x="413"/>
        <item m="1" x="575"/>
        <item m="1" x="650"/>
        <item m="1" x="735"/>
        <item m="1" x="515"/>
        <item m="1" x="365"/>
        <item m="1" x="660"/>
        <item m="1" x="328"/>
        <item m="1" x="821"/>
        <item m="1" x="642"/>
        <item m="1" x="495"/>
        <item m="1" x="608"/>
        <item m="1" x="781"/>
        <item m="1" x="350"/>
        <item m="1" x="553"/>
        <item m="1" x="600"/>
        <item m="1" x="606"/>
        <item m="1" x="377"/>
        <item m="1" x="770"/>
        <item m="1" x="562"/>
        <item m="1" x="421"/>
        <item m="1" x="658"/>
        <item m="1" x="535"/>
        <item m="1" x="537"/>
        <item m="1" x="745"/>
        <item x="159"/>
        <item m="1" x="762"/>
        <item m="1" x="743"/>
        <item m="1" x="487"/>
        <item m="1" x="356"/>
        <item m="1" x="802"/>
        <item m="1" x="335"/>
        <item m="1" x="732"/>
        <item m="1" x="425"/>
        <item m="1" x="480"/>
        <item m="1" x="398"/>
        <item m="1" x="330"/>
        <item m="1" x="787"/>
        <item m="1" x="637"/>
        <item m="1" x="423"/>
        <item m="1" x="695"/>
        <item m="1" x="860"/>
        <item m="1" x="783"/>
        <item m="1" x="390"/>
        <item m="1" x="484"/>
        <item m="1" x="792"/>
        <item m="1" x="666"/>
        <item m="1" x="446"/>
        <item m="1" x="711"/>
        <item m="1" x="754"/>
        <item m="1" x="528"/>
        <item m="1" x="672"/>
        <item m="1" x="803"/>
        <item m="1" x="321"/>
        <item m="1" x="840"/>
        <item m="1" x="520"/>
        <item m="1" x="715"/>
        <item m="1" x="662"/>
        <item m="1" x="718"/>
        <item m="1" x="789"/>
        <item m="1" x="547"/>
        <item m="1" x="744"/>
        <item m="1" x="546"/>
        <item m="1" x="412"/>
        <item m="1" x="785"/>
        <item m="1" x="629"/>
        <item m="1" x="427"/>
        <item m="1" x="456"/>
        <item m="1" x="683"/>
        <item m="1" x="371"/>
        <item m="1" x="472"/>
        <item m="1" x="531"/>
        <item m="1" x="506"/>
        <item m="1" x="724"/>
        <item m="1" x="705"/>
        <item m="1" x="671"/>
        <item m="1" x="411"/>
        <item m="1" x="806"/>
        <item m="1" x="492"/>
        <item m="1" x="848"/>
        <item m="1" x="810"/>
        <item m="1" x="443"/>
        <item m="1" x="556"/>
        <item m="1" x="842"/>
        <item m="1" x="798"/>
        <item m="1" x="847"/>
        <item m="1" x="366"/>
        <item m="1" x="647"/>
        <item m="1" x="869"/>
        <item m="1" x="670"/>
        <item m="1" x="558"/>
        <item m="1" x="363"/>
        <item m="1" x="633"/>
        <item m="1" x="482"/>
        <item m="1" x="822"/>
        <item m="1" x="497"/>
        <item m="1" x="861"/>
        <item m="1" x="827"/>
        <item m="1" x="391"/>
        <item m="1" x="444"/>
        <item m="1" x="815"/>
        <item m="1" x="416"/>
        <item m="1" x="776"/>
        <item m="1" x="541"/>
        <item m="1" x="455"/>
        <item m="1" x="331"/>
        <item m="1" x="559"/>
        <item m="1" x="490"/>
        <item m="1" x="721"/>
        <item m="1" x="394"/>
        <item m="1" x="794"/>
        <item m="1" x="481"/>
        <item m="1" x="693"/>
        <item m="1" x="784"/>
        <item m="1" x="775"/>
        <item m="1" x="793"/>
        <item m="1" x="329"/>
        <item m="1" x="692"/>
        <item m="1" x="614"/>
        <item m="1" x="729"/>
        <item m="1" x="626"/>
        <item m="1" x="508"/>
        <item m="1" x="422"/>
        <item m="1" x="868"/>
        <item m="1" x="521"/>
        <item m="1" x="766"/>
        <item m="1" x="372"/>
        <item m="1" x="664"/>
        <item m="1" x="858"/>
        <item m="1" x="418"/>
        <item m="1" x="524"/>
        <item m="1" x="863"/>
        <item m="1" x="486"/>
        <item m="1" x="767"/>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m="1" x="452"/>
        <item m="1" x="617"/>
        <item m="1" x="661"/>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31"/>
        <item x="132"/>
        <item x="133"/>
        <item x="134"/>
        <item x="135"/>
        <item x="136"/>
        <item x="137"/>
        <item x="119"/>
        <item m="1" x="551"/>
        <item x="121"/>
        <item x="122"/>
        <item x="123"/>
        <item x="124"/>
        <item x="125"/>
        <item x="126"/>
        <item x="127"/>
        <item x="128"/>
        <item x="129"/>
        <item x="130"/>
        <item x="138"/>
        <item x="139"/>
        <item x="140"/>
        <item x="141"/>
        <item x="142"/>
        <item x="143"/>
        <item x="144"/>
        <item x="145"/>
        <item x="146"/>
        <item x="147"/>
        <item x="148"/>
        <item x="149"/>
        <item x="150"/>
        <item x="151"/>
        <item x="152"/>
        <item x="153"/>
        <item x="154"/>
        <item x="155"/>
        <item x="156"/>
        <item x="157"/>
        <item x="158"/>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76"/>
        <item x="77"/>
        <item x="78"/>
        <item x="120"/>
      </items>
    </pivotField>
    <pivotField axis="axisRow" compact="0" outline="0" showAll="0" defaultSubtotal="0">
      <items count="9">
        <item m="1" x="6"/>
        <item m="1" x="4"/>
        <item m="1" x="8"/>
        <item m="1" x="5"/>
        <item m="1" x="1"/>
        <item m="1" x="2"/>
        <item m="1" x="7"/>
        <item x="0"/>
        <item m="1" x="3"/>
      </items>
    </pivotField>
    <pivotField axis="axisRow" compact="0" outline="0" showAll="0" defaultSubtotal="0">
      <items count="3">
        <item x="0"/>
        <item m="1" x="1"/>
        <item m="1" x="2"/>
      </items>
    </pivotField>
    <pivotField axis="axisRow" compact="0" outline="0" showAll="0" defaultSubtotal="0">
      <items count="5">
        <item m="1" x="4"/>
        <item h="1" m="1" x="3"/>
        <item h="1" x="0"/>
        <item h="1" m="1" x="1"/>
        <item h="1" m="1" x="2"/>
      </items>
    </pivotField>
    <pivotField axis="axisRow" compact="0" outline="0" showAll="0" defaultSubtotal="0">
      <items count="8">
        <item m="1" x="5"/>
        <item m="1" x="4"/>
        <item m="1" x="3"/>
        <item x="1"/>
        <item x="0"/>
        <item m="1" x="2"/>
        <item m="1" x="7"/>
        <item m="1" x="6"/>
      </items>
    </pivotField>
    <pivotField dataField="1" compact="0" outline="0" subtotalTop="0" dragToRow="0" dragToCol="0" dragToPage="0" showAll="0" includeNewItemsInFilter="1" defaultSubtotal="0"/>
  </pivotFields>
  <rowFields count="6">
    <field x="0"/>
    <field x="2"/>
    <field x="3"/>
    <field x="4"/>
    <field x="5"/>
    <field x="6"/>
  </rowFields>
  <colItems count="1">
    <i/>
  </colItems>
  <dataFields count="1">
    <dataField name="Somme de Champ1" fld="7" baseField="0" baseItem="0"/>
  </dataFields>
  <formats count="57">
    <format dxfId="56">
      <pivotArea field="1" type="button" dataOnly="0" labelOnly="1" outline="0"/>
    </format>
    <format dxfId="55">
      <pivotArea field="2" type="button" dataOnly="0" labelOnly="1" outline="0" axis="axisRow" fieldPosition="1"/>
    </format>
    <format dxfId="54">
      <pivotArea field="1" type="button" dataOnly="0" labelOnly="1" outline="0"/>
    </format>
    <format dxfId="53">
      <pivotArea field="2" type="button" dataOnly="0" labelOnly="1" outline="0" axis="axisRow" fieldPosition="1"/>
    </format>
    <format dxfId="52">
      <pivotArea field="1" type="button" dataOnly="0" labelOnly="1" outline="0"/>
    </format>
    <format dxfId="51">
      <pivotArea field="2" type="button" dataOnly="0" labelOnly="1" outline="0" axis="axisRow" fieldPosition="1"/>
    </format>
    <format dxfId="50">
      <pivotArea field="1" type="button" dataOnly="0" labelOnly="1" outline="0"/>
    </format>
    <format dxfId="49">
      <pivotArea field="2" type="button" dataOnly="0" labelOnly="1" outline="0" axis="axisRow" fieldPosition="1"/>
    </format>
    <format dxfId="48">
      <pivotArea field="1" type="button" dataOnly="0" labelOnly="1" outline="0"/>
    </format>
    <format dxfId="47">
      <pivotArea field="2" type="button" dataOnly="0" labelOnly="1" outline="0" axis="axisRow" fieldPosition="1"/>
    </format>
    <format dxfId="46">
      <pivotArea field="1" type="button" dataOnly="0" labelOnly="1" outline="0"/>
    </format>
    <format dxfId="45">
      <pivotArea field="2" type="button" dataOnly="0" labelOnly="1" outline="0" axis="axisRow" fieldPosition="1"/>
    </format>
    <format dxfId="44">
      <pivotArea field="1" type="button" dataOnly="0" labelOnly="1" outline="0"/>
    </format>
    <format dxfId="43">
      <pivotArea field="2" type="button" dataOnly="0" labelOnly="1" outline="0" axis="axisRow" fieldPosition="1"/>
    </format>
    <format dxfId="42">
      <pivotArea field="1" type="button" dataOnly="0" labelOnly="1" outline="0"/>
    </format>
    <format dxfId="41">
      <pivotArea field="2" type="button" dataOnly="0" labelOnly="1" outline="0" axis="axisRow" fieldPosition="1"/>
    </format>
    <format dxfId="40">
      <pivotArea field="1" type="button" dataOnly="0" labelOnly="1" outline="0"/>
    </format>
    <format dxfId="39">
      <pivotArea field="2" type="button" dataOnly="0" labelOnly="1" outline="0" axis="axisRow" fieldPosition="1"/>
    </format>
    <format dxfId="38">
      <pivotArea type="all" dataOnly="0" outline="0" fieldPosition="0"/>
    </format>
    <format dxfId="37">
      <pivotArea type="all" dataOnly="0" outline="0" fieldPosition="0"/>
    </format>
    <format dxfId="36">
      <pivotArea field="1" type="button" dataOnly="0" labelOnly="1" outline="0"/>
    </format>
    <format dxfId="35">
      <pivotArea field="2" type="button" dataOnly="0" labelOnly="1" outline="0" axis="axisRow" fieldPosition="1"/>
    </format>
    <format dxfId="34">
      <pivotArea type="all" dataOnly="0" outline="0" fieldPosition="0"/>
    </format>
    <format dxfId="33">
      <pivotArea type="all" dataOnly="0" outline="0" fieldPosition="0"/>
    </format>
    <format dxfId="32">
      <pivotArea type="all" dataOnly="0" outline="0" fieldPosition="0"/>
    </format>
    <format dxfId="31">
      <pivotArea type="all" dataOnly="0" outline="0" fieldPosition="0"/>
    </format>
    <format dxfId="30">
      <pivotArea field="2" type="button" dataOnly="0" labelOnly="1" outline="0" axis="axisRow" fieldPosition="1"/>
    </format>
    <format dxfId="29">
      <pivotArea type="all" dataOnly="0" outline="0" fieldPosition="0"/>
    </format>
    <format dxfId="28">
      <pivotArea type="all" dataOnly="0" outline="0" fieldPosition="0"/>
    </format>
    <format dxfId="27">
      <pivotArea field="2" type="button" dataOnly="0" labelOnly="1" outline="0" axis="axisRow" fieldPosition="1"/>
    </format>
    <format dxfId="26">
      <pivotArea field="2" type="button" dataOnly="0" labelOnly="1" outline="0" axis="axisRow" fieldPosition="1"/>
    </format>
    <format dxfId="25">
      <pivotArea field="2" type="button" dataOnly="0" labelOnly="1" outline="0" axis="axisRow" fieldPosition="1"/>
    </format>
    <format dxfId="24">
      <pivotArea type="all" dataOnly="0" outline="0" fieldPosition="0"/>
    </format>
    <format dxfId="23">
      <pivotArea field="2" type="button" dataOnly="0" labelOnly="1" outline="0" axis="axisRow" fieldPosition="1"/>
    </format>
    <format dxfId="22">
      <pivotArea type="origin" dataOnly="0" labelOnly="1" outline="0" fieldPosition="0"/>
    </format>
    <format dxfId="21">
      <pivotArea field="2" type="button" dataOnly="0" labelOnly="1" outline="0" axis="axisRow" fieldPosition="1"/>
    </format>
    <format dxfId="20">
      <pivotArea field="2" type="button" dataOnly="0" labelOnly="1" outline="0" axis="axisRow" fieldPosition="1"/>
    </format>
    <format dxfId="19">
      <pivotArea field="2" type="button" dataOnly="0" labelOnly="1" outline="0" axis="axisRow" fieldPosition="1"/>
    </format>
    <format dxfId="18">
      <pivotArea field="0" type="button" dataOnly="0" labelOnly="1" outline="0" axis="axisRow" fieldPosition="0"/>
    </format>
    <format dxfId="17">
      <pivotArea field="2" type="button" dataOnly="0" labelOnly="1" outline="0" axis="axisRow" fieldPosition="1"/>
    </format>
    <format dxfId="16">
      <pivotArea field="3" type="button" dataOnly="0" labelOnly="1" outline="0" axis="axisRow" fieldPosition="2"/>
    </format>
    <format dxfId="15">
      <pivotArea field="4" type="button" dataOnly="0" labelOnly="1" outline="0" axis="axisRow" fieldPosition="3"/>
    </format>
    <format dxfId="14">
      <pivotArea field="5" type="button" dataOnly="0" labelOnly="1" outline="0" axis="axisRow" fieldPosition="4"/>
    </format>
    <format dxfId="13">
      <pivotArea field="6" type="button" dataOnly="0" labelOnly="1" outline="0" axis="axisRow" fieldPosition="5"/>
    </format>
    <format dxfId="12">
      <pivotArea field="6" type="button" dataOnly="0" labelOnly="1" outline="0" axis="axisRow" fieldPosition="5"/>
    </format>
    <format dxfId="11">
      <pivotArea field="3" type="button" dataOnly="0" labelOnly="1" outline="0" axis="axisRow" fieldPosition="2"/>
    </format>
    <format dxfId="10">
      <pivotArea field="0" type="button" dataOnly="0" labelOnly="1" outline="0" axis="axisRow" fieldPosition="0"/>
    </format>
    <format dxfId="9">
      <pivotArea field="0" type="button" dataOnly="0" labelOnly="1" outline="0" axis="axisRow" fieldPosition="0"/>
    </format>
    <format dxfId="8">
      <pivotArea field="3" type="button" dataOnly="0" labelOnly="1" outline="0" axis="axisRow" fieldPosition="2"/>
    </format>
    <format dxfId="7">
      <pivotArea field="3" type="button" dataOnly="0" labelOnly="1" outline="0" axis="axisRow" fieldPosition="2"/>
    </format>
    <format dxfId="6">
      <pivotArea field="4" type="button" dataOnly="0" labelOnly="1" outline="0" axis="axisRow" fieldPosition="3"/>
    </format>
    <format dxfId="5">
      <pivotArea field="6" type="button" dataOnly="0" labelOnly="1" outline="0" axis="axisRow" fieldPosition="5"/>
    </format>
    <format dxfId="4">
      <pivotArea field="6" type="button" dataOnly="0" labelOnly="1" outline="0" axis="axisRow" fieldPosition="5"/>
    </format>
    <format dxfId="3">
      <pivotArea field="5" type="button" dataOnly="0" labelOnly="1" outline="0" axis="axisRow" fieldPosition="4"/>
    </format>
    <format dxfId="2">
      <pivotArea field="5" type="button" dataOnly="0" labelOnly="1" outline="0" axis="axisRow" fieldPosition="4"/>
    </format>
    <format dxfId="1">
      <pivotArea dataOnly="0" labelOnly="1" outline="0" fieldPosition="0">
        <references count="1">
          <reference field="3" count="0"/>
        </references>
      </pivotArea>
    </format>
    <format dxfId="0">
      <pivotArea dataOnly="0" labelOnly="1" outline="0" fieldPosition="0">
        <references count="1">
          <reference field="6" count="0"/>
        </references>
      </pivotArea>
    </format>
  </formats>
  <pivotTableStyleInfo name="Style de tableau croisé dynamique 4"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G31"/>
  <sheetViews>
    <sheetView showGridLines="0" tabSelected="1" showRuler="0" view="pageLayout" zoomScaleNormal="70" zoomScaleSheetLayoutView="70" workbookViewId="0">
      <selection activeCell="A2" sqref="A2:G2"/>
    </sheetView>
  </sheetViews>
  <sheetFormatPr defaultColWidth="11.42578125" defaultRowHeight="15" x14ac:dyDescent="0.25"/>
  <cols>
    <col min="2" max="2" width="11.42578125" customWidth="1"/>
    <col min="4" max="6" width="11.42578125" customWidth="1"/>
    <col min="7" max="7" width="63.5703125" customWidth="1"/>
    <col min="9" max="9" width="20.7109375" customWidth="1"/>
  </cols>
  <sheetData>
    <row r="2" spans="1:7" ht="90" customHeight="1" x14ac:dyDescent="0.4">
      <c r="A2" s="240" t="s">
        <v>72</v>
      </c>
      <c r="B2" s="240"/>
      <c r="C2" s="240"/>
      <c r="D2" s="240"/>
      <c r="E2" s="240"/>
      <c r="F2" s="240"/>
      <c r="G2" s="240"/>
    </row>
    <row r="3" spans="1:7" ht="24.75" customHeight="1" x14ac:dyDescent="0.25"/>
    <row r="17" spans="1:7" ht="82.5" customHeight="1" x14ac:dyDescent="0.25"/>
    <row r="18" spans="1:7" ht="29.25" customHeight="1" x14ac:dyDescent="0.25"/>
    <row r="19" spans="1:7" ht="75.75" customHeight="1" x14ac:dyDescent="0.25">
      <c r="A19" s="241" t="s">
        <v>86</v>
      </c>
      <c r="B19" s="241"/>
      <c r="C19" s="241"/>
      <c r="D19" s="241"/>
      <c r="E19" s="241"/>
      <c r="F19" s="241"/>
      <c r="G19" s="241"/>
    </row>
    <row r="21" spans="1:7" ht="20.25" x14ac:dyDescent="0.3">
      <c r="B21" s="39" t="s">
        <v>87</v>
      </c>
      <c r="C21" s="40"/>
    </row>
    <row r="22" spans="1:7" ht="15.75" x14ac:dyDescent="0.25">
      <c r="B22" s="47" t="s">
        <v>88</v>
      </c>
    </row>
    <row r="23" spans="1:7" ht="15.75" x14ac:dyDescent="0.25">
      <c r="B23" s="39" t="s">
        <v>452</v>
      </c>
    </row>
    <row r="24" spans="1:7" ht="18.75" customHeight="1" x14ac:dyDescent="0.25">
      <c r="B24" s="39" t="s">
        <v>451</v>
      </c>
    </row>
    <row r="25" spans="1:7" ht="84.75" customHeight="1" x14ac:dyDescent="0.25"/>
    <row r="31" spans="1:7" x14ac:dyDescent="0.25">
      <c r="C31" s="1"/>
    </row>
  </sheetData>
  <sheetProtection password="C790" sheet="1" objects="1" scenarios="1"/>
  <mergeCells count="2">
    <mergeCell ref="A2:G2"/>
    <mergeCell ref="A19:G19"/>
  </mergeCells>
  <printOptions horizontalCentered="1"/>
  <pageMargins left="0.70866141732283472" right="0.70866141732283472" top="0.74803149606299213" bottom="0.74803149606299213" header="0.31496062992125984" footer="0.31496062992125984"/>
  <pageSetup scale="87" orientation="landscape" r:id="rId1"/>
  <headerFooter>
    <oddHeader>&amp;CPartie 2 - Guide d'évaluation - Janvier 2010</oddHeader>
    <oddFooter xml:space="preserve">&amp;CGuide de l'OACI pour l'évaluation de la sécurité du traitement et de la délivrance des documents de voyage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
  <sheetViews>
    <sheetView view="pageLayout" zoomScale="128" zoomScaleNormal="100" zoomScalePageLayoutView="128" workbookViewId="0">
      <selection activeCell="A3" sqref="A3"/>
    </sheetView>
  </sheetViews>
  <sheetFormatPr defaultColWidth="11.42578125" defaultRowHeight="15" x14ac:dyDescent="0.25"/>
  <sheetData>
    <row r="1" spans="1:10" ht="18" x14ac:dyDescent="0.25">
      <c r="A1" s="51" t="s">
        <v>89</v>
      </c>
    </row>
    <row r="2" spans="1:10" ht="42.75" customHeight="1" x14ac:dyDescent="0.25">
      <c r="A2" s="244" t="s">
        <v>90</v>
      </c>
      <c r="B2" s="244"/>
      <c r="C2" s="244"/>
      <c r="D2" s="244"/>
      <c r="E2" s="244"/>
      <c r="F2" s="244"/>
      <c r="G2" s="244"/>
      <c r="H2" s="244"/>
      <c r="I2" s="244"/>
      <c r="J2" s="244"/>
    </row>
    <row r="3" spans="1:10" x14ac:dyDescent="0.25">
      <c r="A3" s="52"/>
    </row>
    <row r="4" spans="1:10" ht="41.25" customHeight="1" x14ac:dyDescent="0.25">
      <c r="A4" s="245" t="s">
        <v>91</v>
      </c>
      <c r="B4" s="245"/>
      <c r="C4" s="245"/>
      <c r="D4" s="245"/>
      <c r="E4" s="245"/>
      <c r="F4" s="245"/>
      <c r="G4" s="245"/>
      <c r="H4" s="245"/>
      <c r="I4" s="245"/>
      <c r="J4" s="245"/>
    </row>
    <row r="5" spans="1:10" ht="42.75" customHeight="1" x14ac:dyDescent="0.25">
      <c r="A5" s="246" t="s">
        <v>454</v>
      </c>
      <c r="B5" s="246"/>
      <c r="C5" s="246"/>
      <c r="D5" s="246"/>
      <c r="E5" s="246"/>
      <c r="F5" s="246"/>
      <c r="G5" s="246"/>
      <c r="H5" s="246"/>
      <c r="I5" s="246"/>
      <c r="J5" s="246"/>
    </row>
    <row r="6" spans="1:10" ht="57" customHeight="1" x14ac:dyDescent="0.25">
      <c r="A6" s="242" t="s">
        <v>453</v>
      </c>
      <c r="B6" s="242"/>
      <c r="C6" s="242"/>
      <c r="D6" s="242"/>
      <c r="E6" s="242"/>
      <c r="F6" s="242"/>
      <c r="G6" s="242"/>
      <c r="H6" s="242"/>
      <c r="I6" s="242"/>
      <c r="J6" s="242"/>
    </row>
    <row r="7" spans="1:10" ht="44.25" customHeight="1" x14ac:dyDescent="0.25">
      <c r="A7" s="242" t="s">
        <v>507</v>
      </c>
      <c r="B7" s="242"/>
      <c r="C7" s="242"/>
      <c r="D7" s="242"/>
      <c r="E7" s="242"/>
      <c r="F7" s="242"/>
      <c r="G7" s="242"/>
      <c r="H7" s="242"/>
      <c r="I7" s="242"/>
      <c r="J7" s="242"/>
    </row>
    <row r="8" spans="1:10" ht="75" customHeight="1" x14ac:dyDescent="0.25">
      <c r="A8" s="242" t="s">
        <v>508</v>
      </c>
      <c r="B8" s="243"/>
      <c r="C8" s="243"/>
      <c r="D8" s="243"/>
      <c r="E8" s="243"/>
      <c r="F8" s="243"/>
      <c r="G8" s="243"/>
      <c r="H8" s="243"/>
      <c r="I8" s="243"/>
      <c r="J8" s="243"/>
    </row>
    <row r="9" spans="1:10" ht="143.25" customHeight="1" x14ac:dyDescent="0.25">
      <c r="A9" s="247" t="s">
        <v>509</v>
      </c>
      <c r="B9" s="247"/>
      <c r="C9" s="247"/>
      <c r="D9" s="247"/>
      <c r="E9" s="247"/>
      <c r="F9" s="247"/>
      <c r="G9" s="247"/>
      <c r="H9" s="247"/>
      <c r="I9" s="247"/>
      <c r="J9" s="247"/>
    </row>
    <row r="10" spans="1:10" ht="226.5" customHeight="1" x14ac:dyDescent="0.25">
      <c r="A10" s="247" t="s">
        <v>505</v>
      </c>
      <c r="B10" s="247"/>
      <c r="C10" s="247"/>
      <c r="D10" s="247"/>
      <c r="E10" s="247"/>
      <c r="F10" s="247"/>
      <c r="G10" s="247"/>
      <c r="H10" s="247"/>
      <c r="I10" s="247"/>
      <c r="J10" s="247"/>
    </row>
    <row r="11" spans="1:10" ht="270" customHeight="1" x14ac:dyDescent="0.25">
      <c r="A11" s="242" t="s">
        <v>506</v>
      </c>
      <c r="B11" s="242"/>
      <c r="C11" s="242"/>
      <c r="D11" s="242"/>
      <c r="E11" s="242"/>
      <c r="F11" s="242"/>
      <c r="G11" s="242"/>
      <c r="H11" s="242"/>
      <c r="I11" s="242"/>
      <c r="J11" s="242"/>
    </row>
    <row r="12" spans="1:10" ht="60" customHeight="1" x14ac:dyDescent="0.25">
      <c r="A12" s="248" t="s">
        <v>510</v>
      </c>
      <c r="B12" s="248"/>
      <c r="C12" s="248"/>
      <c r="D12" s="248"/>
      <c r="E12" s="248"/>
      <c r="F12" s="248"/>
      <c r="G12" s="248"/>
      <c r="H12" s="248"/>
      <c r="I12" s="248"/>
      <c r="J12" s="248"/>
    </row>
    <row r="13" spans="1:10" ht="159.75" hidden="1" customHeight="1" x14ac:dyDescent="0.25">
      <c r="A13" s="249"/>
      <c r="B13" s="249"/>
      <c r="C13" s="249"/>
      <c r="D13" s="249"/>
      <c r="E13" s="249"/>
      <c r="F13" s="249"/>
      <c r="G13" s="249"/>
      <c r="H13" s="249"/>
      <c r="I13" s="249"/>
      <c r="J13" s="249"/>
    </row>
  </sheetData>
  <sheetProtection password="C790" sheet="1" objects="1" scenarios="1"/>
  <mergeCells count="11">
    <mergeCell ref="A9:J9"/>
    <mergeCell ref="A10:J10"/>
    <mergeCell ref="A11:J11"/>
    <mergeCell ref="A12:J12"/>
    <mergeCell ref="A13:J13"/>
    <mergeCell ref="A8:J8"/>
    <mergeCell ref="A2:J2"/>
    <mergeCell ref="A4:J4"/>
    <mergeCell ref="A5:J5"/>
    <mergeCell ref="A6:J6"/>
    <mergeCell ref="A7:J7"/>
  </mergeCells>
  <pageMargins left="0.7" right="0.7" top="0.75" bottom="0.75320512820512819" header="0.3" footer="0.3"/>
  <pageSetup fitToHeight="0" orientation="landscape" r:id="rId1"/>
  <headerFooter>
    <oddHeader>&amp;CDirectives pour les évaluateurs</oddHeader>
    <oddFooter xml:space="preserve">&amp;C Guide de l'OACI pour l'évaluation  de la sécurité du traitement et de la délivrance des documents de voyage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75"/>
  <sheetViews>
    <sheetView showGridLines="0" zoomScaleNormal="100" zoomScaleSheetLayoutView="115" zoomScalePageLayoutView="80" workbookViewId="0">
      <selection activeCell="D4" sqref="D4"/>
    </sheetView>
  </sheetViews>
  <sheetFormatPr defaultColWidth="11.42578125" defaultRowHeight="15" x14ac:dyDescent="0.25"/>
  <cols>
    <col min="1" max="1" width="6.5703125" customWidth="1"/>
    <col min="2" max="2" width="11.140625" customWidth="1"/>
    <col min="3" max="3" width="33.7109375" style="161" customWidth="1"/>
    <col min="4" max="4" width="15.42578125" customWidth="1"/>
    <col min="5" max="5" width="56.42578125" style="46" customWidth="1"/>
    <col min="6" max="6" width="10.140625" customWidth="1"/>
    <col min="7" max="7" width="12.5703125" customWidth="1"/>
  </cols>
  <sheetData>
    <row r="1" spans="1:7" ht="38.25" thickBot="1" x14ac:dyDescent="0.3">
      <c r="A1" s="188" t="s">
        <v>258</v>
      </c>
      <c r="B1" s="189" t="s">
        <v>3</v>
      </c>
      <c r="C1" s="189" t="s">
        <v>4</v>
      </c>
      <c r="D1" s="190" t="s">
        <v>259</v>
      </c>
      <c r="E1" s="190" t="s">
        <v>260</v>
      </c>
      <c r="F1" s="190" t="s">
        <v>265</v>
      </c>
      <c r="G1" s="191" t="s">
        <v>261</v>
      </c>
    </row>
    <row r="2" spans="1:7" ht="18.75" customHeight="1" thickBot="1" x14ac:dyDescent="0.3">
      <c r="A2" s="281" t="s">
        <v>455</v>
      </c>
      <c r="B2" s="282"/>
      <c r="C2" s="282"/>
      <c r="D2" s="282"/>
      <c r="E2" s="282"/>
      <c r="F2" s="282"/>
      <c r="G2" s="131"/>
    </row>
    <row r="3" spans="1:7" ht="15.75" thickBot="1" x14ac:dyDescent="0.3">
      <c r="A3" s="260" t="s">
        <v>92</v>
      </c>
      <c r="B3" s="261"/>
      <c r="C3" s="261"/>
      <c r="D3" s="261"/>
      <c r="E3" s="261"/>
      <c r="F3" s="261"/>
      <c r="G3" s="120"/>
    </row>
    <row r="4" spans="1:7" ht="102" x14ac:dyDescent="0.25">
      <c r="A4" s="10">
        <v>101</v>
      </c>
      <c r="B4" s="7" t="s">
        <v>0</v>
      </c>
      <c r="C4" s="150" t="s">
        <v>73</v>
      </c>
      <c r="D4" s="106"/>
      <c r="E4" s="118"/>
      <c r="F4" s="168"/>
      <c r="G4" s="121" t="str">
        <f>IF(D4="","",(IFERROR(VLOOKUP(F4,Risk!$A$1:$B$3,2,FALSE)*(100%-D4),"")))</f>
        <v/>
      </c>
    </row>
    <row r="5" spans="1:7" ht="38.25" x14ac:dyDescent="0.25">
      <c r="A5" s="11">
        <v>102</v>
      </c>
      <c r="B5" s="8" t="s">
        <v>0</v>
      </c>
      <c r="C5" s="151" t="s">
        <v>74</v>
      </c>
      <c r="D5" s="175"/>
      <c r="E5" s="118"/>
      <c r="F5" s="179"/>
      <c r="G5" s="171" t="str">
        <f>IF(D5="","",(IFERROR(VLOOKUP(F5,Risk!$A$1:$B$3,2,FALSE)*(100%-D5),"")))</f>
        <v/>
      </c>
    </row>
    <row r="6" spans="1:7" ht="38.25" x14ac:dyDescent="0.25">
      <c r="A6" s="11">
        <v>103</v>
      </c>
      <c r="B6" s="8" t="s">
        <v>0</v>
      </c>
      <c r="C6" s="151" t="s">
        <v>75</v>
      </c>
      <c r="D6" s="175"/>
      <c r="E6" s="118"/>
      <c r="F6" s="179"/>
      <c r="G6" s="170" t="str">
        <f>IF(D6="","",(IFERROR(VLOOKUP(F6,Risk!$A$1:$B$3,2,FALSE)*(100%-D6),"")))</f>
        <v/>
      </c>
    </row>
    <row r="7" spans="1:7" ht="63.75" x14ac:dyDescent="0.25">
      <c r="A7" s="11">
        <v>104</v>
      </c>
      <c r="B7" s="8" t="s">
        <v>0</v>
      </c>
      <c r="C7" s="151" t="s">
        <v>76</v>
      </c>
      <c r="D7" s="169"/>
      <c r="E7" s="36"/>
      <c r="F7" s="164"/>
      <c r="G7" s="173" t="str">
        <f>IF(D7="","",(IFERROR(VLOOKUP(F7,Risk!$A$1:$B$3,2,FALSE)*(100%-D7),"")))</f>
        <v/>
      </c>
    </row>
    <row r="8" spans="1:7" ht="63.75" x14ac:dyDescent="0.25">
      <c r="A8" s="11">
        <v>105</v>
      </c>
      <c r="B8" s="8" t="s">
        <v>0</v>
      </c>
      <c r="C8" s="151" t="s">
        <v>81</v>
      </c>
      <c r="D8" s="169"/>
      <c r="E8" s="35"/>
      <c r="F8" s="180"/>
      <c r="G8" s="172" t="str">
        <f>IF(D8="","",(IFERROR(VLOOKUP(F8,Risk!$A$1:$B$3,2,FALSE)*(100%-D8),"")))</f>
        <v/>
      </c>
    </row>
    <row r="9" spans="1:7" ht="63.75" x14ac:dyDescent="0.25">
      <c r="A9" s="11">
        <v>106</v>
      </c>
      <c r="B9" s="8" t="s">
        <v>0</v>
      </c>
      <c r="C9" s="151" t="s">
        <v>77</v>
      </c>
      <c r="D9" s="169"/>
      <c r="E9" s="35"/>
      <c r="F9" s="180"/>
      <c r="G9" s="121" t="str">
        <f>IF(D9="","",(IFERROR(VLOOKUP(F9,Risk!$A$1:$B$3,2,FALSE)*(100%-D9),"")))</f>
        <v/>
      </c>
    </row>
    <row r="10" spans="1:7" ht="76.5" x14ac:dyDescent="0.25">
      <c r="A10" s="11">
        <v>107</v>
      </c>
      <c r="B10" s="8" t="s">
        <v>0</v>
      </c>
      <c r="C10" s="151" t="s">
        <v>78</v>
      </c>
      <c r="D10" s="169"/>
      <c r="E10" s="36"/>
      <c r="F10" s="180"/>
      <c r="G10" s="121" t="str">
        <f>IF(D10="","",(IFERROR(VLOOKUP(F10,Risk!$A$1:$B$3,2,FALSE)*(100%-D10),"")))</f>
        <v/>
      </c>
    </row>
    <row r="11" spans="1:7" ht="38.25" x14ac:dyDescent="0.25">
      <c r="A11" s="11">
        <v>108</v>
      </c>
      <c r="B11" s="8" t="s">
        <v>0</v>
      </c>
      <c r="C11" s="151" t="s">
        <v>79</v>
      </c>
      <c r="D11" s="169"/>
      <c r="E11" s="36"/>
      <c r="F11" s="180"/>
      <c r="G11" s="121" t="str">
        <f>IF(D11="","",(IFERROR(VLOOKUP(F11,Risk!$A$1:$B$3,2,FALSE)*(100%-D11),"")))</f>
        <v/>
      </c>
    </row>
    <row r="12" spans="1:7" ht="77.25" thickBot="1" x14ac:dyDescent="0.3">
      <c r="A12" s="12">
        <v>109</v>
      </c>
      <c r="B12" s="9" t="s">
        <v>1</v>
      </c>
      <c r="C12" s="152" t="s">
        <v>80</v>
      </c>
      <c r="D12" s="169"/>
      <c r="E12" s="35"/>
      <c r="F12" s="180"/>
      <c r="G12" s="122" t="str">
        <f>IF(D12="","",(IFERROR(VLOOKUP(F12,Risk!$A$1:$B$3,2,FALSE)*(100%-D12),"")))</f>
        <v/>
      </c>
    </row>
    <row r="13" spans="1:7" ht="27.75" customHeight="1" thickBot="1" x14ac:dyDescent="0.3">
      <c r="A13" s="283" t="s">
        <v>93</v>
      </c>
      <c r="B13" s="284"/>
      <c r="C13" s="284"/>
      <c r="D13" s="284"/>
      <c r="E13" s="284"/>
      <c r="F13" s="284"/>
      <c r="G13" s="105"/>
    </row>
    <row r="14" spans="1:7" ht="76.5" x14ac:dyDescent="0.25">
      <c r="A14" s="10">
        <v>110</v>
      </c>
      <c r="B14" s="7" t="s">
        <v>2</v>
      </c>
      <c r="C14" s="185" t="s">
        <v>82</v>
      </c>
      <c r="D14" s="187"/>
      <c r="E14" s="36"/>
      <c r="F14" s="186"/>
      <c r="G14" s="121" t="str">
        <f>IF(D14="","",(IFERROR(VLOOKUP(F14,Risk!$A$1:$B$3,2,FALSE)*(100%-D14),"")))</f>
        <v/>
      </c>
    </row>
    <row r="15" spans="1:7" ht="51" x14ac:dyDescent="0.25">
      <c r="A15" s="11">
        <v>111</v>
      </c>
      <c r="B15" s="8" t="s">
        <v>2</v>
      </c>
      <c r="C15" s="151" t="s">
        <v>83</v>
      </c>
      <c r="D15" s="113"/>
      <c r="E15" s="118"/>
      <c r="F15" s="126"/>
      <c r="G15" s="121" t="str">
        <f>IF(D15="","",(IFERROR(VLOOKUP(F15,Risk!$A$1:$B$3,2,FALSE)*(100%-D15),"")))</f>
        <v/>
      </c>
    </row>
    <row r="16" spans="1:7" ht="89.25" x14ac:dyDescent="0.25">
      <c r="A16" s="11">
        <v>112</v>
      </c>
      <c r="B16" s="8" t="s">
        <v>2</v>
      </c>
      <c r="C16" s="151" t="s">
        <v>84</v>
      </c>
      <c r="D16" s="167"/>
      <c r="E16" s="36"/>
      <c r="F16" s="164"/>
      <c r="G16" s="121" t="str">
        <f>IF(D16="","",(IFERROR(VLOOKUP(F16,Risk!$A$1:$B$3,2,FALSE)*(100%-D16),"")))</f>
        <v/>
      </c>
    </row>
    <row r="17" spans="1:7" ht="64.5" thickBot="1" x14ac:dyDescent="0.3">
      <c r="A17" s="12">
        <v>113</v>
      </c>
      <c r="B17" s="9" t="s">
        <v>2</v>
      </c>
      <c r="C17" s="152" t="s">
        <v>85</v>
      </c>
      <c r="D17" s="113"/>
      <c r="E17" s="118"/>
      <c r="F17" s="126"/>
      <c r="G17" s="122" t="str">
        <f>IF(D17="","",(IFERROR(VLOOKUP(F17,Risk!$A$1:$B$3,2,FALSE)*(100%-D17),"")))</f>
        <v/>
      </c>
    </row>
    <row r="18" spans="1:7" ht="15.75" thickBot="1" x14ac:dyDescent="0.3">
      <c r="A18" s="260" t="s">
        <v>94</v>
      </c>
      <c r="B18" s="261"/>
      <c r="C18" s="261"/>
      <c r="D18" s="261"/>
      <c r="E18" s="261"/>
      <c r="F18" s="261"/>
      <c r="G18" s="105"/>
    </row>
    <row r="19" spans="1:7" ht="89.25" x14ac:dyDescent="0.25">
      <c r="A19" s="108">
        <v>114</v>
      </c>
      <c r="B19" s="13" t="s">
        <v>5</v>
      </c>
      <c r="C19" s="153" t="s">
        <v>95</v>
      </c>
      <c r="D19" s="148"/>
      <c r="E19" s="36"/>
      <c r="F19" s="181"/>
      <c r="G19" s="121" t="str">
        <f>IF(D19="","",(IFERROR(VLOOKUP(F19,Risk!$A$1:$B$3,2,FALSE)*(100%-D19),"")))</f>
        <v/>
      </c>
    </row>
    <row r="20" spans="1:7" ht="51" x14ac:dyDescent="0.25">
      <c r="A20" s="37">
        <v>115</v>
      </c>
      <c r="B20" s="14" t="s">
        <v>5</v>
      </c>
      <c r="C20" s="149" t="s">
        <v>96</v>
      </c>
      <c r="D20" s="148"/>
      <c r="E20" s="36"/>
      <c r="F20" s="181"/>
      <c r="G20" s="121" t="str">
        <f>IF(D20="","",(IFERROR(VLOOKUP(F20,Risk!$A$1:$B$3,2,FALSE)*(100%-D20),"")))</f>
        <v/>
      </c>
    </row>
    <row r="21" spans="1:7" ht="76.5" x14ac:dyDescent="0.25">
      <c r="A21" s="37">
        <v>116</v>
      </c>
      <c r="B21" s="14" t="s">
        <v>5</v>
      </c>
      <c r="C21" s="149" t="s">
        <v>97</v>
      </c>
      <c r="D21" s="113"/>
      <c r="E21" s="118"/>
      <c r="F21" s="126"/>
      <c r="G21" s="121" t="str">
        <f>IF(D21="","",(IFERROR(VLOOKUP(F21,Risk!$A$1:$B$3,2,FALSE)*(100%-D21),"")))</f>
        <v/>
      </c>
    </row>
    <row r="22" spans="1:7" ht="38.25" x14ac:dyDescent="0.25">
      <c r="A22" s="37">
        <v>117</v>
      </c>
      <c r="B22" s="14" t="s">
        <v>5</v>
      </c>
      <c r="C22" s="149" t="s">
        <v>98</v>
      </c>
      <c r="D22" s="165"/>
      <c r="E22" s="36"/>
      <c r="F22" s="164"/>
      <c r="G22" s="121" t="str">
        <f>IF(D22="","",(IFERROR(VLOOKUP(F22,Risk!$A$1:$B$3,2,FALSE)*(100%-D22),"")))</f>
        <v/>
      </c>
    </row>
    <row r="23" spans="1:7" ht="63.75" x14ac:dyDescent="0.25">
      <c r="A23" s="37">
        <v>118</v>
      </c>
      <c r="B23" s="14" t="s">
        <v>6</v>
      </c>
      <c r="C23" s="149" t="s">
        <v>99</v>
      </c>
      <c r="D23" s="166"/>
      <c r="E23" s="36"/>
      <c r="F23" s="164"/>
      <c r="G23" s="121" t="str">
        <f>IF(D23="","",(IFERROR(VLOOKUP(F23,Risk!$A$1:$B$3,2,FALSE)*(100%-D23),"")))</f>
        <v/>
      </c>
    </row>
    <row r="24" spans="1:7" ht="38.25" x14ac:dyDescent="0.25">
      <c r="A24" s="37">
        <v>119</v>
      </c>
      <c r="B24" s="14" t="s">
        <v>6</v>
      </c>
      <c r="C24" s="149" t="s">
        <v>100</v>
      </c>
      <c r="D24" s="166"/>
      <c r="E24" s="36"/>
      <c r="F24" s="181"/>
      <c r="G24" s="121" t="str">
        <f>IF(D24="","",(IFERROR(VLOOKUP(F24,Risk!$A$1:$B$3,2,FALSE)*(100%-D24),"")))</f>
        <v/>
      </c>
    </row>
    <row r="25" spans="1:7" ht="51" x14ac:dyDescent="0.25">
      <c r="A25" s="37">
        <v>120</v>
      </c>
      <c r="B25" s="14" t="s">
        <v>6</v>
      </c>
      <c r="C25" s="149" t="s">
        <v>101</v>
      </c>
      <c r="D25" s="106"/>
      <c r="E25" s="36"/>
      <c r="F25" s="181"/>
      <c r="G25" s="121" t="str">
        <f>IF(D25="","",(IFERROR(VLOOKUP(F25,Risk!$A$1:$B$3,2,FALSE)*(100%-D25),"")))</f>
        <v/>
      </c>
    </row>
    <row r="26" spans="1:7" ht="63.75" x14ac:dyDescent="0.25">
      <c r="A26" s="37">
        <v>121</v>
      </c>
      <c r="B26" s="14" t="s">
        <v>6</v>
      </c>
      <c r="C26" s="149" t="s">
        <v>102</v>
      </c>
      <c r="D26" s="106"/>
      <c r="E26" s="36"/>
      <c r="F26" s="182"/>
      <c r="G26" s="121" t="str">
        <f>IF(D26="","",(IFERROR(VLOOKUP(F26,Risk!$A$1:$B$3,2,FALSE)*(100%-D26),"")))</f>
        <v/>
      </c>
    </row>
    <row r="27" spans="1:7" ht="51" x14ac:dyDescent="0.25">
      <c r="A27" s="37">
        <v>122</v>
      </c>
      <c r="B27" s="14" t="s">
        <v>6</v>
      </c>
      <c r="C27" s="149" t="s">
        <v>103</v>
      </c>
      <c r="D27" s="106"/>
      <c r="E27" s="36"/>
      <c r="F27" s="182"/>
      <c r="G27" s="121" t="str">
        <f>IF(D27="","",(IFERROR(VLOOKUP(F27,Risk!$A$1:$B$3,2,FALSE)*(100%-D27),"")))</f>
        <v/>
      </c>
    </row>
    <row r="28" spans="1:7" ht="76.5" x14ac:dyDescent="0.25">
      <c r="A28" s="37">
        <v>123</v>
      </c>
      <c r="B28" s="14" t="s">
        <v>6</v>
      </c>
      <c r="C28" s="149" t="s">
        <v>104</v>
      </c>
      <c r="D28" s="106"/>
      <c r="E28" s="36"/>
      <c r="F28" s="182"/>
      <c r="G28" s="121" t="str">
        <f>IF(D28="","",(IFERROR(VLOOKUP(F28,Risk!$A$1:$B$3,2,FALSE)*(100%-D28),"")))</f>
        <v/>
      </c>
    </row>
    <row r="29" spans="1:7" s="6" customFormat="1" ht="89.25" x14ac:dyDescent="0.25">
      <c r="A29" s="37">
        <v>124</v>
      </c>
      <c r="B29" s="14" t="s">
        <v>7</v>
      </c>
      <c r="C29" s="149" t="s">
        <v>105</v>
      </c>
      <c r="D29" s="165"/>
      <c r="E29" s="36"/>
      <c r="F29" s="164"/>
      <c r="G29" s="121" t="str">
        <f>IF(D29="","",(IFERROR(VLOOKUP(F29,Risk!$A$1:$B$3,2,FALSE)*(100%-D29),"")))</f>
        <v/>
      </c>
    </row>
    <row r="30" spans="1:7" ht="76.5" x14ac:dyDescent="0.25">
      <c r="A30" s="37">
        <v>125</v>
      </c>
      <c r="B30" s="14" t="s">
        <v>7</v>
      </c>
      <c r="C30" s="149" t="s">
        <v>106</v>
      </c>
      <c r="D30" s="165"/>
      <c r="E30" s="36"/>
      <c r="F30" s="164"/>
      <c r="G30" s="121" t="str">
        <f>IF(D30="","",(IFERROR(VLOOKUP(F30,Risk!$A$1:$B$3,2,FALSE)*(100%-D30),"")))</f>
        <v/>
      </c>
    </row>
    <row r="31" spans="1:7" ht="63.75" x14ac:dyDescent="0.25">
      <c r="A31" s="37">
        <v>126</v>
      </c>
      <c r="B31" s="14" t="s">
        <v>7</v>
      </c>
      <c r="C31" s="149" t="s">
        <v>107</v>
      </c>
      <c r="D31" s="148"/>
      <c r="E31" s="36"/>
      <c r="F31" s="182"/>
      <c r="G31" s="121" t="str">
        <f>IF(D31="","",(IFERROR(VLOOKUP(F31,Risk!$A$1:$B$3,2,FALSE)*(100%-D31),"")))</f>
        <v/>
      </c>
    </row>
    <row r="32" spans="1:7" ht="51" x14ac:dyDescent="0.25">
      <c r="A32" s="37">
        <v>127</v>
      </c>
      <c r="B32" s="14" t="s">
        <v>8</v>
      </c>
      <c r="C32" s="149" t="s">
        <v>108</v>
      </c>
      <c r="D32" s="148"/>
      <c r="E32" s="36"/>
      <c r="F32" s="182"/>
      <c r="G32" s="121" t="str">
        <f>IF(D32="","",(IFERROR(VLOOKUP(F32,Risk!$A$1:$B$3,2,FALSE)*(100%-D32),"")))</f>
        <v/>
      </c>
    </row>
    <row r="33" spans="1:7" ht="63.75" x14ac:dyDescent="0.25">
      <c r="A33" s="37">
        <v>128</v>
      </c>
      <c r="B33" s="14" t="s">
        <v>8</v>
      </c>
      <c r="C33" s="149" t="s">
        <v>109</v>
      </c>
      <c r="D33" s="148"/>
      <c r="E33" s="36"/>
      <c r="F33" s="182"/>
      <c r="G33" s="121" t="str">
        <f>IF(D33="","",(IFERROR(VLOOKUP(F33,Risk!$A$1:$B$3,2,FALSE)*(100%-D33),"")))</f>
        <v/>
      </c>
    </row>
    <row r="34" spans="1:7" ht="51" x14ac:dyDescent="0.25">
      <c r="A34" s="37">
        <v>129</v>
      </c>
      <c r="B34" s="14" t="s">
        <v>8</v>
      </c>
      <c r="C34" s="149" t="s">
        <v>110</v>
      </c>
      <c r="D34" s="148"/>
      <c r="E34" s="36"/>
      <c r="F34" s="182"/>
      <c r="G34" s="121" t="str">
        <f>IF(D34="","",(IFERROR(VLOOKUP(F34,Risk!$A$1:$B$3,2,FALSE)*(100%-D34),"")))</f>
        <v/>
      </c>
    </row>
    <row r="35" spans="1:7" ht="89.25" x14ac:dyDescent="0.25">
      <c r="A35" s="37">
        <v>130</v>
      </c>
      <c r="B35" s="14" t="s">
        <v>8</v>
      </c>
      <c r="C35" s="149" t="s">
        <v>111</v>
      </c>
      <c r="D35" s="148"/>
      <c r="E35" s="36"/>
      <c r="F35" s="182"/>
      <c r="G35" s="121" t="str">
        <f>IF(D35="","",(IFERROR(VLOOKUP(F35,Risk!$A$1:$B$3,2,FALSE)*(100%-D35),"")))</f>
        <v/>
      </c>
    </row>
    <row r="36" spans="1:7" ht="38.25" x14ac:dyDescent="0.25">
      <c r="A36" s="37">
        <v>131</v>
      </c>
      <c r="B36" s="14" t="s">
        <v>8</v>
      </c>
      <c r="C36" s="149" t="s">
        <v>112</v>
      </c>
      <c r="D36" s="148"/>
      <c r="E36" s="36"/>
      <c r="F36" s="182"/>
      <c r="G36" s="121" t="str">
        <f>IF(D36="","",(IFERROR(VLOOKUP(F36,Risk!$A$1:$B$3,2,FALSE)*(100%-D36),"")))</f>
        <v/>
      </c>
    </row>
    <row r="37" spans="1:7" ht="38.25" x14ac:dyDescent="0.25">
      <c r="A37" s="37">
        <v>132</v>
      </c>
      <c r="B37" s="14" t="s">
        <v>8</v>
      </c>
      <c r="C37" s="149" t="s">
        <v>113</v>
      </c>
      <c r="D37" s="148"/>
      <c r="E37" s="36"/>
      <c r="F37" s="182"/>
      <c r="G37" s="121" t="str">
        <f>IF(D37="","",(IFERROR(VLOOKUP(F37,Risk!$A$1:$B$3,2,FALSE)*(100%-D37),"")))</f>
        <v/>
      </c>
    </row>
    <row r="38" spans="1:7" ht="63.75" x14ac:dyDescent="0.25">
      <c r="A38" s="37">
        <v>133</v>
      </c>
      <c r="B38" s="14" t="s">
        <v>8</v>
      </c>
      <c r="C38" s="149" t="s">
        <v>114</v>
      </c>
      <c r="D38" s="148"/>
      <c r="E38" s="36"/>
      <c r="F38" s="182"/>
      <c r="G38" s="121" t="str">
        <f>IF(D38="","",(IFERROR(VLOOKUP(F38,Risk!$A$1:$B$3,2,FALSE)*(100%-D38),"")))</f>
        <v/>
      </c>
    </row>
    <row r="39" spans="1:7" ht="76.5" x14ac:dyDescent="0.25">
      <c r="A39" s="37">
        <v>134</v>
      </c>
      <c r="B39" s="14" t="s">
        <v>9</v>
      </c>
      <c r="C39" s="149" t="s">
        <v>115</v>
      </c>
      <c r="D39" s="148"/>
      <c r="E39" s="36"/>
      <c r="F39" s="182"/>
      <c r="G39" s="121" t="str">
        <f>IF(D39="","",(IFERROR(VLOOKUP(F39,Risk!$A$1:$B$3,2,FALSE)*(100%-D39),"")))</f>
        <v/>
      </c>
    </row>
    <row r="40" spans="1:7" ht="51" x14ac:dyDescent="0.25">
      <c r="A40" s="37">
        <v>135</v>
      </c>
      <c r="B40" s="14" t="s">
        <v>9</v>
      </c>
      <c r="C40" s="149" t="s">
        <v>116</v>
      </c>
      <c r="D40" s="106"/>
      <c r="E40" s="36"/>
      <c r="F40" s="182"/>
      <c r="G40" s="121" t="str">
        <f>IF(D40="","",(IFERROR(VLOOKUP(F40,Risk!$A$1:$B$3,2,FALSE)*(100%-D40),"")))</f>
        <v/>
      </c>
    </row>
    <row r="41" spans="1:7" ht="51" x14ac:dyDescent="0.25">
      <c r="A41" s="37">
        <v>136</v>
      </c>
      <c r="B41" s="14" t="s">
        <v>10</v>
      </c>
      <c r="C41" s="149" t="s">
        <v>117</v>
      </c>
      <c r="D41" s="106"/>
      <c r="E41" s="36"/>
      <c r="F41" s="182"/>
      <c r="G41" s="121" t="str">
        <f>IF(D41="","",(IFERROR(VLOOKUP(F41,Risk!$A$1:$B$3,2,FALSE)*(100%-D41),"")))</f>
        <v/>
      </c>
    </row>
    <row r="42" spans="1:7" ht="63.75" x14ac:dyDescent="0.25">
      <c r="A42" s="37">
        <v>137</v>
      </c>
      <c r="B42" s="14" t="s">
        <v>11</v>
      </c>
      <c r="C42" s="149" t="s">
        <v>118</v>
      </c>
      <c r="D42" s="106"/>
      <c r="E42" s="36"/>
      <c r="F42" s="182"/>
      <c r="G42" s="121" t="str">
        <f>IF(D42="","",(IFERROR(VLOOKUP(F42,Risk!$A$1:$B$3,2,FALSE)*(100%-D42),"")))</f>
        <v/>
      </c>
    </row>
    <row r="43" spans="1:7" ht="63.75" x14ac:dyDescent="0.25">
      <c r="A43" s="37">
        <v>138</v>
      </c>
      <c r="B43" s="14" t="s">
        <v>11</v>
      </c>
      <c r="C43" s="149" t="s">
        <v>119</v>
      </c>
      <c r="D43" s="106"/>
      <c r="E43" s="36"/>
      <c r="F43" s="164"/>
      <c r="G43" s="121" t="str">
        <f>IF(D43="","",(IFERROR(VLOOKUP(F43,Risk!$A$1:$B$3,2,FALSE)*(100%-D43),"")))</f>
        <v/>
      </c>
    </row>
    <row r="44" spans="1:7" ht="76.5" x14ac:dyDescent="0.25">
      <c r="A44" s="37">
        <v>139</v>
      </c>
      <c r="B44" s="14" t="s">
        <v>11</v>
      </c>
      <c r="C44" s="149" t="s">
        <v>120</v>
      </c>
      <c r="D44" s="148"/>
      <c r="E44" s="36"/>
      <c r="F44" s="182"/>
      <c r="G44" s="121" t="str">
        <f>IF(D44="","",(IFERROR(VLOOKUP(F44,Risk!$A$1:$B$3,2,FALSE)*(100%-D44),"")))</f>
        <v/>
      </c>
    </row>
    <row r="45" spans="1:7" ht="51" x14ac:dyDescent="0.25">
      <c r="A45" s="37">
        <v>140</v>
      </c>
      <c r="B45" s="14" t="s">
        <v>11</v>
      </c>
      <c r="C45" s="149" t="s">
        <v>121</v>
      </c>
      <c r="D45" s="106"/>
      <c r="E45" s="36"/>
      <c r="F45" s="182"/>
      <c r="G45" s="121" t="str">
        <f>IF(D45="","",(IFERROR(VLOOKUP(F45,Risk!$A$1:$B$3,2,FALSE)*(100%-D45),"")))</f>
        <v/>
      </c>
    </row>
    <row r="46" spans="1:7" ht="76.5" x14ac:dyDescent="0.25">
      <c r="A46" s="37">
        <v>141</v>
      </c>
      <c r="B46" s="14" t="s">
        <v>12</v>
      </c>
      <c r="C46" s="149" t="s">
        <v>122</v>
      </c>
      <c r="D46" s="106"/>
      <c r="E46" s="36"/>
      <c r="F46" s="182"/>
      <c r="G46" s="121" t="str">
        <f>IF(D46="","",(IFERROR(VLOOKUP(F46,Risk!$A$1:$B$3,2,FALSE)*(100%-D46),"")))</f>
        <v/>
      </c>
    </row>
    <row r="47" spans="1:7" ht="102" x14ac:dyDescent="0.25">
      <c r="A47" s="37">
        <v>142</v>
      </c>
      <c r="B47" s="14" t="s">
        <v>13</v>
      </c>
      <c r="C47" s="149" t="s">
        <v>123</v>
      </c>
      <c r="D47" s="106"/>
      <c r="E47" s="36"/>
      <c r="F47" s="182"/>
      <c r="G47" s="121" t="str">
        <f>IF(D47="","",(IFERROR(VLOOKUP(F47,Risk!$A$1:$B$3,2,FALSE)*(100%-D47),"")))</f>
        <v/>
      </c>
    </row>
    <row r="48" spans="1:7" ht="89.25" x14ac:dyDescent="0.25">
      <c r="A48" s="37">
        <v>143</v>
      </c>
      <c r="B48" s="14" t="s">
        <v>13</v>
      </c>
      <c r="C48" s="149" t="s">
        <v>124</v>
      </c>
      <c r="D48" s="148"/>
      <c r="E48" s="36"/>
      <c r="F48" s="182"/>
      <c r="G48" s="121" t="str">
        <f>IF(D48="","",(IFERROR(VLOOKUP(F48,Risk!$A$1:$B$3,2,FALSE)*(100%-D48),"")))</f>
        <v/>
      </c>
    </row>
    <row r="49" spans="1:7" ht="77.25" thickBot="1" x14ac:dyDescent="0.3">
      <c r="A49" s="107">
        <v>144</v>
      </c>
      <c r="B49" s="15" t="s">
        <v>13</v>
      </c>
      <c r="C49" s="154" t="s">
        <v>125</v>
      </c>
      <c r="D49" s="113"/>
      <c r="E49" s="118"/>
      <c r="F49" s="125"/>
      <c r="G49" s="122" t="str">
        <f>IF(D49="","",(IFERROR(VLOOKUP(F49,Risk!$A$1:$B$3,2,FALSE)*(100%-D49),"")))</f>
        <v/>
      </c>
    </row>
    <row r="50" spans="1:7" ht="15.75" thickBot="1" x14ac:dyDescent="0.3">
      <c r="A50" s="253" t="s">
        <v>126</v>
      </c>
      <c r="B50" s="254"/>
      <c r="C50" s="254"/>
      <c r="D50" s="254"/>
      <c r="E50" s="254"/>
      <c r="F50" s="254"/>
      <c r="G50" s="255"/>
    </row>
    <row r="51" spans="1:7" ht="89.25" x14ac:dyDescent="0.25">
      <c r="A51" s="2">
        <v>145</v>
      </c>
      <c r="B51" s="7" t="s">
        <v>14</v>
      </c>
      <c r="C51" s="150" t="s">
        <v>127</v>
      </c>
      <c r="D51" s="106"/>
      <c r="E51" s="35"/>
      <c r="F51" s="168"/>
      <c r="G51" s="121" t="str">
        <f>IF(D51="","",(IFERROR(VLOOKUP(F51,Risk!$A$1:$B$3,2,FALSE)*(100%-D51),"")))</f>
        <v/>
      </c>
    </row>
    <row r="52" spans="1:7" ht="102" x14ac:dyDescent="0.25">
      <c r="A52" s="3">
        <v>146</v>
      </c>
      <c r="B52" s="8" t="s">
        <v>15</v>
      </c>
      <c r="C52" s="151" t="s">
        <v>128</v>
      </c>
      <c r="D52" s="148"/>
      <c r="E52" s="36"/>
      <c r="F52" s="164"/>
      <c r="G52" s="121" t="str">
        <f>IF(D52="","",(IFERROR(VLOOKUP(F52,Risk!$A$1:$B$3,2,FALSE)*(100%-D52),"")))</f>
        <v/>
      </c>
    </row>
    <row r="53" spans="1:7" ht="63.75" x14ac:dyDescent="0.25">
      <c r="A53" s="3">
        <v>147</v>
      </c>
      <c r="B53" s="8" t="s">
        <v>15</v>
      </c>
      <c r="C53" s="151" t="s">
        <v>129</v>
      </c>
      <c r="D53" s="148"/>
      <c r="E53" s="36"/>
      <c r="F53" s="182"/>
      <c r="G53" s="121" t="str">
        <f>IF(D53="","",(IFERROR(VLOOKUP(F53,Risk!$A$1:$B$3,2,FALSE)*(100%-D53),"")))</f>
        <v/>
      </c>
    </row>
    <row r="54" spans="1:7" ht="76.5" x14ac:dyDescent="0.25">
      <c r="A54" s="3">
        <v>148</v>
      </c>
      <c r="B54" s="8" t="s">
        <v>16</v>
      </c>
      <c r="C54" s="151" t="s">
        <v>130</v>
      </c>
      <c r="D54" s="106"/>
      <c r="E54" s="36"/>
      <c r="F54" s="182"/>
      <c r="G54" s="121" t="str">
        <f>IF(D54="","",(IFERROR(VLOOKUP(F54,Risk!$A$1:$B$3,2,FALSE)*(100%-D54),"")))</f>
        <v/>
      </c>
    </row>
    <row r="55" spans="1:7" ht="63.75" x14ac:dyDescent="0.25">
      <c r="A55" s="3">
        <v>149</v>
      </c>
      <c r="B55" s="8" t="s">
        <v>17</v>
      </c>
      <c r="C55" s="151" t="s">
        <v>131</v>
      </c>
      <c r="D55" s="167"/>
      <c r="E55" s="36"/>
      <c r="F55" s="164"/>
      <c r="G55" s="173" t="str">
        <f>IF(D55="","",(IFERROR(VLOOKUP(F55,Risk!$A$1:$B$3,2,FALSE)*(100%-D55),"")))</f>
        <v/>
      </c>
    </row>
    <row r="56" spans="1:7" ht="18.75" thickBot="1" x14ac:dyDescent="0.3">
      <c r="A56" s="277" t="s">
        <v>132</v>
      </c>
      <c r="B56" s="278"/>
      <c r="C56" s="278"/>
      <c r="D56" s="278"/>
      <c r="E56" s="278"/>
      <c r="F56" s="278"/>
      <c r="G56" s="131"/>
    </row>
    <row r="57" spans="1:7" ht="15.75" customHeight="1" thickBot="1" x14ac:dyDescent="0.3">
      <c r="A57" s="256" t="s">
        <v>133</v>
      </c>
      <c r="B57" s="257"/>
      <c r="C57" s="257"/>
      <c r="D57" s="257"/>
      <c r="E57" s="257"/>
      <c r="F57" s="257"/>
      <c r="G57" s="116"/>
    </row>
    <row r="58" spans="1:7" ht="63.75" x14ac:dyDescent="0.25">
      <c r="A58" s="30">
        <v>201</v>
      </c>
      <c r="B58" s="13" t="s">
        <v>18</v>
      </c>
      <c r="C58" s="153" t="s">
        <v>134</v>
      </c>
      <c r="D58" s="187"/>
      <c r="E58" s="35"/>
      <c r="F58" s="123"/>
      <c r="G58" s="121" t="str">
        <f>IF(D58="","",(IFERROR(VLOOKUP(F58,Risk!$A$1:$B$3,2,FALSE)*(100%-D58),"")))</f>
        <v/>
      </c>
    </row>
    <row r="59" spans="1:7" ht="51.75" thickBot="1" x14ac:dyDescent="0.3">
      <c r="A59" s="19">
        <v>202</v>
      </c>
      <c r="B59" s="14" t="s">
        <v>18</v>
      </c>
      <c r="C59" s="149" t="s">
        <v>135</v>
      </c>
      <c r="D59" s="187"/>
      <c r="E59" s="36"/>
      <c r="F59" s="186"/>
      <c r="G59" s="121" t="str">
        <f>IF(D59="","",(IFERROR(VLOOKUP(F59,Risk!$A$1:$B$3,2,FALSE)*(100%-D59),"")))</f>
        <v/>
      </c>
    </row>
    <row r="60" spans="1:7" ht="90" thickBot="1" x14ac:dyDescent="0.3">
      <c r="A60" s="34">
        <v>203</v>
      </c>
      <c r="B60" s="15" t="s">
        <v>19</v>
      </c>
      <c r="C60" s="154" t="s">
        <v>136</v>
      </c>
      <c r="D60" s="113"/>
      <c r="E60" s="118"/>
      <c r="F60" s="125"/>
      <c r="G60" s="122" t="str">
        <f>IF(D60="","",(IFERROR(VLOOKUP(F60,Risk!$A$1:$B$3,2,FALSE)*(100%-D60),"")))</f>
        <v/>
      </c>
    </row>
    <row r="61" spans="1:7" ht="15.75" customHeight="1" thickBot="1" x14ac:dyDescent="0.3">
      <c r="A61" s="256" t="s">
        <v>137</v>
      </c>
      <c r="B61" s="257"/>
      <c r="C61" s="257"/>
      <c r="D61" s="257"/>
      <c r="E61" s="257"/>
      <c r="F61" s="257"/>
      <c r="G61" s="105"/>
    </row>
    <row r="62" spans="1:7" ht="76.5" x14ac:dyDescent="0.25">
      <c r="A62" s="30">
        <v>204</v>
      </c>
      <c r="B62" s="13">
        <v>2.2999999999999998</v>
      </c>
      <c r="C62" s="153" t="s">
        <v>138</v>
      </c>
      <c r="D62" s="106"/>
      <c r="E62" s="35"/>
      <c r="F62" s="123"/>
      <c r="G62" s="121" t="str">
        <f>IF(D62="","",(IFERROR(VLOOKUP(F62,Risk!$A$1:$B$3,2,FALSE)*(100%-D62),"")))</f>
        <v/>
      </c>
    </row>
    <row r="63" spans="1:7" ht="76.5" x14ac:dyDescent="0.25">
      <c r="A63" s="19">
        <v>205</v>
      </c>
      <c r="B63" s="14">
        <v>2.2999999999999998</v>
      </c>
      <c r="C63" s="149" t="s">
        <v>139</v>
      </c>
      <c r="D63" s="106"/>
      <c r="E63" s="36"/>
      <c r="F63" s="164"/>
      <c r="G63" s="121" t="str">
        <f>IF(D63="","",(IFERROR(VLOOKUP(F63,Risk!$A$1:$B$3,2,FALSE)*(100%-D63),"")))</f>
        <v/>
      </c>
    </row>
    <row r="64" spans="1:7" ht="77.25" thickBot="1" x14ac:dyDescent="0.3">
      <c r="A64" s="31">
        <v>206</v>
      </c>
      <c r="B64" s="15">
        <v>2.2999999999999998</v>
      </c>
      <c r="C64" s="154" t="s">
        <v>140</v>
      </c>
      <c r="D64" s="148"/>
      <c r="E64" s="36"/>
      <c r="F64" s="176"/>
      <c r="G64" s="122" t="str">
        <f>IF(D64="","",(IFERROR(VLOOKUP(F64,Risk!$A$1:$B$3,2,FALSE)*(100%-D64),"")))</f>
        <v/>
      </c>
    </row>
    <row r="65" spans="1:7" ht="15.75" customHeight="1" thickBot="1" x14ac:dyDescent="0.3">
      <c r="A65" s="262" t="s">
        <v>141</v>
      </c>
      <c r="B65" s="263"/>
      <c r="C65" s="263"/>
      <c r="D65" s="263"/>
      <c r="E65" s="263"/>
      <c r="F65" s="263"/>
      <c r="G65" s="105"/>
    </row>
    <row r="66" spans="1:7" ht="40.5" customHeight="1" x14ac:dyDescent="0.25">
      <c r="A66" s="4">
        <v>207</v>
      </c>
      <c r="B66" s="13">
        <v>2.2999999999999998</v>
      </c>
      <c r="C66" s="153" t="s">
        <v>142</v>
      </c>
      <c r="D66" s="187"/>
      <c r="E66" s="35"/>
      <c r="F66" s="123"/>
      <c r="G66" s="121" t="str">
        <f>IF(D66="","",(IFERROR(VLOOKUP(F66,Risk!$A$1:$B$3,2,FALSE)*(100%-D66),"")))</f>
        <v/>
      </c>
    </row>
    <row r="67" spans="1:7" ht="77.25" thickBot="1" x14ac:dyDescent="0.3">
      <c r="A67" s="5">
        <v>208</v>
      </c>
      <c r="B67" s="15">
        <v>2.2999999999999998</v>
      </c>
      <c r="C67" s="154" t="s">
        <v>143</v>
      </c>
      <c r="D67" s="148"/>
      <c r="E67" s="36"/>
      <c r="F67" s="177"/>
      <c r="G67" s="122" t="str">
        <f>IF(D67="","",(IFERROR(VLOOKUP(F67,Risk!$A$1:$B$3,2,FALSE)*(100%-D67),"")))</f>
        <v/>
      </c>
    </row>
    <row r="68" spans="1:7" ht="15.75" customHeight="1" thickBot="1" x14ac:dyDescent="0.3">
      <c r="A68" s="256" t="s">
        <v>144</v>
      </c>
      <c r="B68" s="257"/>
      <c r="C68" s="257"/>
      <c r="D68" s="257"/>
      <c r="E68" s="257"/>
      <c r="F68" s="257"/>
      <c r="G68" s="105"/>
    </row>
    <row r="69" spans="1:7" ht="51.75" thickBot="1" x14ac:dyDescent="0.3">
      <c r="A69" s="32">
        <v>209</v>
      </c>
      <c r="B69" s="33">
        <v>2.4</v>
      </c>
      <c r="C69" s="155" t="s">
        <v>145</v>
      </c>
      <c r="D69" s="113"/>
      <c r="E69" s="119"/>
      <c r="F69" s="127"/>
      <c r="G69" s="122" t="str">
        <f>IF(D69="","",(IFERROR(VLOOKUP(F69,Risk!$A$1:$B$3,2,FALSE)*(100%-D69),"")))</f>
        <v/>
      </c>
    </row>
    <row r="70" spans="1:7" ht="15.75" customHeight="1" thickBot="1" x14ac:dyDescent="0.3">
      <c r="A70" s="256" t="s">
        <v>146</v>
      </c>
      <c r="B70" s="257"/>
      <c r="C70" s="257"/>
      <c r="D70" s="257"/>
      <c r="E70" s="257"/>
      <c r="F70" s="257"/>
      <c r="G70" s="105"/>
    </row>
    <row r="71" spans="1:7" ht="76.5" x14ac:dyDescent="0.25">
      <c r="A71" s="30">
        <v>210</v>
      </c>
      <c r="B71" s="13">
        <v>2.5</v>
      </c>
      <c r="C71" s="153" t="s">
        <v>147</v>
      </c>
      <c r="D71" s="148"/>
      <c r="E71" s="36"/>
      <c r="F71" s="123"/>
      <c r="G71" s="121" t="str">
        <f>IF(D71="","",(IFERROR(VLOOKUP(F71,Risk!$A$1:$B$3,2,FALSE)*(100%-D71),"")))</f>
        <v/>
      </c>
    </row>
    <row r="72" spans="1:7" ht="76.5" x14ac:dyDescent="0.25">
      <c r="A72" s="19">
        <v>211</v>
      </c>
      <c r="B72" s="14">
        <v>2.5</v>
      </c>
      <c r="C72" s="149" t="s">
        <v>148</v>
      </c>
      <c r="D72" s="106"/>
      <c r="E72" s="36"/>
      <c r="F72" s="177"/>
      <c r="G72" s="121" t="str">
        <f>IF(D72="","",(IFERROR(VLOOKUP(F72,Risk!$A$1:$B$3,2,FALSE)*(100%-D72),"")))</f>
        <v/>
      </c>
    </row>
    <row r="73" spans="1:7" ht="51" x14ac:dyDescent="0.25">
      <c r="A73" s="19">
        <v>212</v>
      </c>
      <c r="B73" s="14">
        <v>2.5</v>
      </c>
      <c r="C73" s="149" t="s">
        <v>149</v>
      </c>
      <c r="D73" s="106"/>
      <c r="E73" s="36"/>
      <c r="F73" s="177"/>
      <c r="G73" s="121" t="str">
        <f>IF(D73="","",(IFERROR(VLOOKUP(F73,Risk!$A$1:$B$3,2,FALSE)*(100%-D73),"")))</f>
        <v/>
      </c>
    </row>
    <row r="74" spans="1:7" ht="63.75" x14ac:dyDescent="0.25">
      <c r="A74" s="19">
        <v>213</v>
      </c>
      <c r="B74" s="14">
        <v>2.5</v>
      </c>
      <c r="C74" s="149" t="s">
        <v>150</v>
      </c>
      <c r="D74" s="106"/>
      <c r="E74" s="36"/>
      <c r="F74" s="177"/>
      <c r="G74" s="121" t="str">
        <f>IF(D74="","",(IFERROR(VLOOKUP(F74,Risk!$A$1:$B$3,2,FALSE)*(100%-D74),"")))</f>
        <v/>
      </c>
    </row>
    <row r="75" spans="1:7" ht="63.75" x14ac:dyDescent="0.25">
      <c r="A75" s="19">
        <v>214</v>
      </c>
      <c r="B75" s="14">
        <v>2.5</v>
      </c>
      <c r="C75" s="149" t="s">
        <v>151</v>
      </c>
      <c r="D75" s="106"/>
      <c r="E75" s="36"/>
      <c r="F75" s="177"/>
      <c r="G75" s="121" t="str">
        <f>IF(D75="","",(IFERROR(VLOOKUP(F75,Risk!$A$1:$B$3,2,FALSE)*(100%-D75),"")))</f>
        <v/>
      </c>
    </row>
    <row r="76" spans="1:7" ht="76.5" x14ac:dyDescent="0.25">
      <c r="A76" s="19">
        <v>215</v>
      </c>
      <c r="B76" s="14">
        <v>2.5</v>
      </c>
      <c r="C76" s="149" t="s">
        <v>152</v>
      </c>
      <c r="D76" s="106"/>
      <c r="E76" s="36"/>
      <c r="F76" s="177"/>
      <c r="G76" s="121" t="str">
        <f>IF(D76="","",(IFERROR(VLOOKUP(F76,Risk!$A$1:$B$3,2,FALSE)*(100%-D76),"")))</f>
        <v/>
      </c>
    </row>
    <row r="77" spans="1:7" ht="140.25" x14ac:dyDescent="0.25">
      <c r="A77" s="19">
        <v>216</v>
      </c>
      <c r="B77" s="14">
        <v>2.5</v>
      </c>
      <c r="C77" s="149" t="s">
        <v>153</v>
      </c>
      <c r="D77" s="106"/>
      <c r="E77" s="36"/>
      <c r="F77" s="164"/>
      <c r="G77" s="121" t="str">
        <f>IF(D77="","",(IFERROR(VLOOKUP(F77,Risk!$A$1:$B$3,2,FALSE)*(100%-D77),"")))</f>
        <v/>
      </c>
    </row>
    <row r="78" spans="1:7" ht="76.5" x14ac:dyDescent="0.25">
      <c r="A78" s="19">
        <v>217</v>
      </c>
      <c r="B78" s="14">
        <v>2.5</v>
      </c>
      <c r="C78" s="149" t="s">
        <v>154</v>
      </c>
      <c r="D78" s="148"/>
      <c r="E78" s="36"/>
      <c r="F78" s="177"/>
      <c r="G78" s="121" t="str">
        <f>IF(D78="","",(IFERROR(VLOOKUP(F78,Risk!$A$1:$B$3,2,FALSE)*(100%-D78),"")))</f>
        <v/>
      </c>
    </row>
    <row r="79" spans="1:7" ht="114.75" x14ac:dyDescent="0.25">
      <c r="A79" s="19">
        <v>218</v>
      </c>
      <c r="B79" s="14">
        <v>2.5</v>
      </c>
      <c r="C79" s="149" t="s">
        <v>155</v>
      </c>
      <c r="D79" s="106"/>
      <c r="E79" s="36"/>
      <c r="F79" s="177"/>
      <c r="G79" s="121" t="str">
        <f>IF(D79="","",(IFERROR(VLOOKUP(F79,Risk!$A$1:$B$3,2,FALSE)*(100%-D79),"")))</f>
        <v/>
      </c>
    </row>
    <row r="80" spans="1:7" ht="63.75" x14ac:dyDescent="0.25">
      <c r="A80" s="19">
        <v>219</v>
      </c>
      <c r="B80" s="14">
        <v>2.5</v>
      </c>
      <c r="C80" s="149" t="s">
        <v>156</v>
      </c>
      <c r="D80" s="106"/>
      <c r="E80" s="36"/>
      <c r="F80" s="177"/>
      <c r="G80" s="121" t="str">
        <f>IF(D80="","",(IFERROR(VLOOKUP(F80,Risk!$A$1:$B$3,2,FALSE)*(100%-D80),"")))</f>
        <v/>
      </c>
    </row>
    <row r="81" spans="1:7" ht="89.25" x14ac:dyDescent="0.25">
      <c r="A81" s="19">
        <v>220</v>
      </c>
      <c r="B81" s="14">
        <v>2.5</v>
      </c>
      <c r="C81" s="149" t="s">
        <v>157</v>
      </c>
      <c r="D81" s="106"/>
      <c r="E81" s="36"/>
      <c r="F81" s="177"/>
      <c r="G81" s="121" t="str">
        <f>IF(D81="","",(IFERROR(VLOOKUP(F81,Risk!$A$1:$B$3,2,FALSE)*(100%-D81),"")))</f>
        <v/>
      </c>
    </row>
    <row r="82" spans="1:7" ht="63.75" x14ac:dyDescent="0.25">
      <c r="A82" s="220">
        <v>221</v>
      </c>
      <c r="B82" s="221" t="s">
        <v>20</v>
      </c>
      <c r="C82" s="222" t="s">
        <v>158</v>
      </c>
      <c r="D82" s="217"/>
      <c r="E82" s="36"/>
      <c r="F82" s="219"/>
      <c r="G82" s="216" t="str">
        <f>IF(D82="","",(IFERROR(VLOOKUP(F82,Risk!$A$1:$B$3,2,FALSE)*(100%-D82),"")))</f>
        <v/>
      </c>
    </row>
    <row r="83" spans="1:7" ht="18.75" customHeight="1" thickBot="1" x14ac:dyDescent="0.3">
      <c r="A83" s="258" t="s">
        <v>159</v>
      </c>
      <c r="B83" s="259"/>
      <c r="C83" s="259"/>
      <c r="D83" s="259"/>
      <c r="E83" s="259"/>
      <c r="F83" s="259"/>
      <c r="G83" s="131"/>
    </row>
    <row r="84" spans="1:7" ht="15.75" thickBot="1" x14ac:dyDescent="0.3">
      <c r="A84" s="260" t="s">
        <v>160</v>
      </c>
      <c r="B84" s="261"/>
      <c r="C84" s="261"/>
      <c r="D84" s="261"/>
      <c r="E84" s="261"/>
      <c r="F84" s="261"/>
      <c r="G84" s="116"/>
    </row>
    <row r="85" spans="1:7" ht="51.75" thickBot="1" x14ac:dyDescent="0.3">
      <c r="A85" s="32">
        <v>301</v>
      </c>
      <c r="B85" s="33">
        <v>3.1</v>
      </c>
      <c r="C85" s="155" t="s">
        <v>161</v>
      </c>
      <c r="D85" s="113"/>
      <c r="E85" s="119"/>
      <c r="F85" s="127"/>
      <c r="G85" s="122" t="str">
        <f>IF(D85="","",(IFERROR(VLOOKUP(F85,Risk!$A$1:$B$3,2,FALSE)*(100%-D85),"")))</f>
        <v/>
      </c>
    </row>
    <row r="86" spans="1:7" ht="15.75" thickBot="1" x14ac:dyDescent="0.3">
      <c r="A86" s="260" t="s">
        <v>162</v>
      </c>
      <c r="B86" s="261"/>
      <c r="C86" s="261"/>
      <c r="D86" s="261"/>
      <c r="E86" s="261"/>
      <c r="F86" s="261"/>
      <c r="G86" s="105"/>
    </row>
    <row r="87" spans="1:7" ht="76.5" x14ac:dyDescent="0.25">
      <c r="A87" s="30">
        <v>302</v>
      </c>
      <c r="B87" s="13">
        <v>3.2</v>
      </c>
      <c r="C87" s="153" t="s">
        <v>163</v>
      </c>
      <c r="D87" s="106"/>
      <c r="E87" s="35"/>
      <c r="F87" s="123"/>
      <c r="G87" s="121" t="str">
        <f>IF(D87="","",(IFERROR(VLOOKUP(F87,Risk!$A$1:$B$3,2,FALSE)*(100%-D87),"")))</f>
        <v/>
      </c>
    </row>
    <row r="88" spans="1:7" ht="102" x14ac:dyDescent="0.25">
      <c r="A88" s="19">
        <v>303</v>
      </c>
      <c r="B88" s="14">
        <v>3.2</v>
      </c>
      <c r="C88" s="149" t="s">
        <v>164</v>
      </c>
      <c r="D88" s="106"/>
      <c r="E88" s="36"/>
      <c r="F88" s="124"/>
      <c r="G88" s="121" t="str">
        <f>IF(D88="","",(IFERROR(VLOOKUP(F88,Risk!$A$1:$B$3,2,FALSE)*(100%-D88),"")))</f>
        <v/>
      </c>
    </row>
    <row r="89" spans="1:7" ht="64.5" thickBot="1" x14ac:dyDescent="0.3">
      <c r="A89" s="31">
        <v>304</v>
      </c>
      <c r="B89" s="15">
        <v>3.2</v>
      </c>
      <c r="C89" s="154" t="s">
        <v>165</v>
      </c>
      <c r="D89" s="113"/>
      <c r="E89" s="118"/>
      <c r="F89" s="125"/>
      <c r="G89" s="122" t="str">
        <f>IF(D89="","",(IFERROR(VLOOKUP(F89,Risk!$A$1:$B$3,2,FALSE)*(100%-D89),"")))</f>
        <v/>
      </c>
    </row>
    <row r="90" spans="1:7" ht="15.75" thickBot="1" x14ac:dyDescent="0.3">
      <c r="A90" s="260" t="s">
        <v>166</v>
      </c>
      <c r="B90" s="261"/>
      <c r="C90" s="261"/>
      <c r="D90" s="261"/>
      <c r="E90" s="261"/>
      <c r="F90" s="261"/>
      <c r="G90" s="105"/>
    </row>
    <row r="91" spans="1:7" ht="64.5" thickBot="1" x14ac:dyDescent="0.3">
      <c r="A91" s="28">
        <v>305</v>
      </c>
      <c r="B91" s="29">
        <v>3.3</v>
      </c>
      <c r="C91" s="201" t="s">
        <v>167</v>
      </c>
      <c r="D91" s="113"/>
      <c r="E91" s="119"/>
      <c r="F91" s="127"/>
      <c r="G91" s="122" t="str">
        <f>IF(D91="","",(IFERROR(VLOOKUP(F91,Risk!$A$1:$B$3,2,FALSE)*(100%-D91),"")))</f>
        <v/>
      </c>
    </row>
    <row r="92" spans="1:7" ht="15.75" thickBot="1" x14ac:dyDescent="0.3">
      <c r="A92" s="256" t="s">
        <v>168</v>
      </c>
      <c r="B92" s="257"/>
      <c r="C92" s="257"/>
      <c r="D92" s="257"/>
      <c r="E92" s="257"/>
      <c r="F92" s="257"/>
      <c r="G92" s="105"/>
    </row>
    <row r="93" spans="1:7" ht="63.75" x14ac:dyDescent="0.25">
      <c r="A93" s="108">
        <v>306</v>
      </c>
      <c r="B93" s="13">
        <v>3.4</v>
      </c>
      <c r="C93" s="153" t="s">
        <v>512</v>
      </c>
      <c r="D93" s="106"/>
      <c r="E93" s="35"/>
      <c r="F93" s="123"/>
      <c r="G93" s="121" t="str">
        <f>IF(D93="","",(IFERROR(VLOOKUP(F93,Risk!$A$1:$B$3,2,FALSE)*(100%-D93),"")))</f>
        <v/>
      </c>
    </row>
    <row r="94" spans="1:7" ht="51" x14ac:dyDescent="0.25">
      <c r="A94" s="37">
        <v>307</v>
      </c>
      <c r="B94" s="14">
        <v>3.4</v>
      </c>
      <c r="C94" s="149" t="s">
        <v>513</v>
      </c>
      <c r="D94" s="106"/>
      <c r="E94" s="36"/>
      <c r="F94" s="124"/>
      <c r="G94" s="121" t="str">
        <f>IF(D94="","",(IFERROR(VLOOKUP(F94,Risk!$A$1:$B$3,2,FALSE)*(100%-D94),"")))</f>
        <v/>
      </c>
    </row>
    <row r="95" spans="1:7" ht="63.75" x14ac:dyDescent="0.25">
      <c r="A95" s="37">
        <v>308</v>
      </c>
      <c r="B95" s="14">
        <v>3.4</v>
      </c>
      <c r="C95" s="149" t="s">
        <v>514</v>
      </c>
      <c r="D95" s="106"/>
      <c r="E95" s="36"/>
      <c r="F95" s="176"/>
      <c r="G95" s="121" t="str">
        <f>IF(D95="","",(IFERROR(VLOOKUP(F95,Risk!$A$1:$B$3,2,FALSE)*(100%-D95),"")))</f>
        <v/>
      </c>
    </row>
    <row r="96" spans="1:7" ht="114.75" x14ac:dyDescent="0.25">
      <c r="A96" s="37">
        <v>309</v>
      </c>
      <c r="B96" s="14">
        <v>3.4</v>
      </c>
      <c r="C96" s="149" t="s">
        <v>169</v>
      </c>
      <c r="D96" s="106"/>
      <c r="E96" s="36"/>
      <c r="F96" s="164"/>
      <c r="G96" s="121" t="str">
        <f>IF(D96="","",(IFERROR(VLOOKUP(F96,Risk!$A$1:$B$3,2,FALSE)*(100%-D96),"")))</f>
        <v/>
      </c>
    </row>
    <row r="97" spans="1:7" ht="76.5" x14ac:dyDescent="0.25">
      <c r="A97" s="37">
        <v>310</v>
      </c>
      <c r="B97" s="14">
        <v>3.4</v>
      </c>
      <c r="C97" s="149" t="s">
        <v>170</v>
      </c>
      <c r="D97" s="148"/>
      <c r="E97" s="36"/>
      <c r="F97" s="176"/>
      <c r="G97" s="121" t="str">
        <f>IF(D97="","",(IFERROR(VLOOKUP(F97,Risk!$A$1:$B$3,2,FALSE)*(100%-D97),"")))</f>
        <v/>
      </c>
    </row>
    <row r="98" spans="1:7" ht="63.75" x14ac:dyDescent="0.25">
      <c r="A98" s="37">
        <v>311</v>
      </c>
      <c r="B98" s="14">
        <v>3.4</v>
      </c>
      <c r="C98" s="149" t="s">
        <v>171</v>
      </c>
      <c r="D98" s="106"/>
      <c r="E98" s="36"/>
      <c r="F98" s="176"/>
      <c r="G98" s="121" t="str">
        <f>IF(D98="","",(IFERROR(VLOOKUP(F98,Risk!$A$1:$B$3,2,FALSE)*(100%-D98),"")))</f>
        <v/>
      </c>
    </row>
    <row r="99" spans="1:7" ht="76.5" x14ac:dyDescent="0.25">
      <c r="A99" s="37">
        <v>312</v>
      </c>
      <c r="B99" s="14">
        <v>3.4</v>
      </c>
      <c r="C99" s="149" t="s">
        <v>172</v>
      </c>
      <c r="D99" s="148"/>
      <c r="E99" s="36"/>
      <c r="F99" s="176"/>
      <c r="G99" s="121" t="str">
        <f>IF(D99="","",(IFERROR(VLOOKUP(F99,Risk!$A$1:$B$3,2,FALSE)*(100%-D99),"")))</f>
        <v/>
      </c>
    </row>
    <row r="100" spans="1:7" ht="76.5" x14ac:dyDescent="0.25">
      <c r="A100" s="37">
        <v>313</v>
      </c>
      <c r="B100" s="14">
        <v>3.4</v>
      </c>
      <c r="C100" s="149" t="s">
        <v>173</v>
      </c>
      <c r="D100" s="106"/>
      <c r="E100" s="36"/>
      <c r="F100" s="176"/>
      <c r="G100" s="121" t="str">
        <f>IF(D100="","",(IFERROR(VLOOKUP(F100,Risk!$A$1:$B$3,2,FALSE)*(100%-D100),"")))</f>
        <v/>
      </c>
    </row>
    <row r="101" spans="1:7" ht="63.75" x14ac:dyDescent="0.25">
      <c r="A101" s="37">
        <v>314</v>
      </c>
      <c r="B101" s="14">
        <v>3.4</v>
      </c>
      <c r="C101" s="149" t="s">
        <v>174</v>
      </c>
      <c r="D101" s="106"/>
      <c r="E101" s="36"/>
      <c r="F101" s="176"/>
      <c r="G101" s="121" t="str">
        <f>IF(D101="","",(IFERROR(VLOOKUP(F101,Risk!$A$1:$B$3,2,FALSE)*(100%-D101),"")))</f>
        <v/>
      </c>
    </row>
    <row r="102" spans="1:7" ht="63.75" x14ac:dyDescent="0.25">
      <c r="A102" s="37">
        <v>315</v>
      </c>
      <c r="B102" s="14">
        <v>3.4</v>
      </c>
      <c r="C102" s="149" t="s">
        <v>175</v>
      </c>
      <c r="D102" s="106"/>
      <c r="E102" s="36"/>
      <c r="F102" s="124"/>
      <c r="G102" s="121" t="str">
        <f>IF(D102="","",(IFERROR(VLOOKUP(F102,Risk!$A$1:$B$3,2,FALSE)*(100%-D102),"")))</f>
        <v/>
      </c>
    </row>
    <row r="103" spans="1:7" ht="89.25" x14ac:dyDescent="0.25">
      <c r="A103" s="37">
        <v>316</v>
      </c>
      <c r="B103" s="14">
        <v>3.4</v>
      </c>
      <c r="C103" s="149" t="s">
        <v>176</v>
      </c>
      <c r="D103" s="106"/>
      <c r="E103" s="36"/>
      <c r="F103" s="176"/>
      <c r="G103" s="121" t="str">
        <f>IF(D103="","",(IFERROR(VLOOKUP(F103,Risk!$A$1:$B$3,2,FALSE)*(100%-D103),"")))</f>
        <v/>
      </c>
    </row>
    <row r="104" spans="1:7" ht="63.75" x14ac:dyDescent="0.25">
      <c r="A104" s="37">
        <v>317</v>
      </c>
      <c r="B104" s="14" t="s">
        <v>21</v>
      </c>
      <c r="C104" s="149" t="s">
        <v>177</v>
      </c>
      <c r="D104" s="106"/>
      <c r="E104" s="36"/>
      <c r="F104" s="176"/>
      <c r="G104" s="121" t="str">
        <f>IF(D104="","",(IFERROR(VLOOKUP(F104,Risk!$A$1:$B$3,2,FALSE)*(100%-D104),"")))</f>
        <v/>
      </c>
    </row>
    <row r="105" spans="1:7" ht="63.75" x14ac:dyDescent="0.25">
      <c r="A105" s="37">
        <v>318</v>
      </c>
      <c r="B105" s="14" t="s">
        <v>21</v>
      </c>
      <c r="C105" s="149" t="s">
        <v>178</v>
      </c>
      <c r="D105" s="106"/>
      <c r="E105" s="36"/>
      <c r="F105" s="164"/>
      <c r="G105" s="121" t="str">
        <f>IF(D105="","",(IFERROR(VLOOKUP(F105,Risk!$A$1:$B$3,2,FALSE)*(100%-D105),"")))</f>
        <v/>
      </c>
    </row>
    <row r="106" spans="1:7" ht="89.25" x14ac:dyDescent="0.25">
      <c r="A106" s="37">
        <v>319</v>
      </c>
      <c r="B106" s="14" t="s">
        <v>22</v>
      </c>
      <c r="C106" s="149" t="s">
        <v>179</v>
      </c>
      <c r="D106" s="148"/>
      <c r="E106" s="36"/>
      <c r="F106" s="176"/>
      <c r="G106" s="121" t="str">
        <f>IF(D106="","",(IFERROR(VLOOKUP(F106,Risk!$A$1:$B$3,2,FALSE)*(100%-D106),"")))</f>
        <v/>
      </c>
    </row>
    <row r="107" spans="1:7" ht="76.5" x14ac:dyDescent="0.25">
      <c r="A107" s="37">
        <v>320</v>
      </c>
      <c r="B107" s="14" t="s">
        <v>23</v>
      </c>
      <c r="C107" s="149" t="s">
        <v>180</v>
      </c>
      <c r="D107" s="106"/>
      <c r="E107" s="36"/>
      <c r="F107" s="176"/>
      <c r="G107" s="121" t="str">
        <f>IF(D107="","",(IFERROR(VLOOKUP(F107,Risk!$A$1:$B$3,2,FALSE)*(100%-D107),"")))</f>
        <v/>
      </c>
    </row>
    <row r="108" spans="1:7" ht="51.75" thickBot="1" x14ac:dyDescent="0.3">
      <c r="A108" s="28">
        <v>321</v>
      </c>
      <c r="B108" s="15" t="s">
        <v>23</v>
      </c>
      <c r="C108" s="154" t="s">
        <v>181</v>
      </c>
      <c r="D108" s="113"/>
      <c r="E108" s="118"/>
      <c r="F108" s="125"/>
      <c r="G108" s="122" t="str">
        <f>IF(D108="","",(IFERROR(VLOOKUP(F108,Risk!$A$1:$B$3,2,FALSE)*(100%-D108),"")))</f>
        <v/>
      </c>
    </row>
    <row r="109" spans="1:7" ht="15.75" customHeight="1" thickBot="1" x14ac:dyDescent="0.3">
      <c r="A109" s="256" t="s">
        <v>182</v>
      </c>
      <c r="B109" s="257"/>
      <c r="C109" s="257"/>
      <c r="D109" s="257"/>
      <c r="E109" s="257"/>
      <c r="F109" s="257"/>
      <c r="G109" s="105"/>
    </row>
    <row r="110" spans="1:7" ht="51" x14ac:dyDescent="0.25">
      <c r="A110" s="108">
        <v>322</v>
      </c>
      <c r="B110" s="13" t="s">
        <v>24</v>
      </c>
      <c r="C110" s="153" t="s">
        <v>183</v>
      </c>
      <c r="D110" s="106"/>
      <c r="E110" s="35"/>
      <c r="F110" s="123"/>
      <c r="G110" s="121" t="str">
        <f>IF(D110="","",(IFERROR(VLOOKUP(F110,Risk!$A$1:$B$3,2,FALSE)*(100%-D110),"")))</f>
        <v/>
      </c>
    </row>
    <row r="111" spans="1:7" ht="51" x14ac:dyDescent="0.25">
      <c r="A111" s="37">
        <v>323</v>
      </c>
      <c r="B111" s="14" t="s">
        <v>24</v>
      </c>
      <c r="C111" s="149" t="s">
        <v>184</v>
      </c>
      <c r="D111" s="106"/>
      <c r="E111" s="36"/>
      <c r="F111" s="177"/>
      <c r="G111" s="121" t="str">
        <f>IF(D111="","",(IFERROR(VLOOKUP(F111,Risk!$A$1:$B$3,2,FALSE)*(100%-D111),"")))</f>
        <v/>
      </c>
    </row>
    <row r="112" spans="1:7" ht="89.25" x14ac:dyDescent="0.25">
      <c r="A112" s="37">
        <v>324</v>
      </c>
      <c r="B112" s="14" t="s">
        <v>24</v>
      </c>
      <c r="C112" s="149" t="s">
        <v>185</v>
      </c>
      <c r="D112" s="106"/>
      <c r="E112" s="36"/>
      <c r="F112" s="177"/>
      <c r="G112" s="121" t="str">
        <f>IF(D112="","",(IFERROR(VLOOKUP(F112,Risk!$A$1:$B$3,2,FALSE)*(100%-D112),"")))</f>
        <v/>
      </c>
    </row>
    <row r="113" spans="1:7" ht="76.5" x14ac:dyDescent="0.25">
      <c r="A113" s="37">
        <v>325</v>
      </c>
      <c r="B113" s="14" t="s">
        <v>24</v>
      </c>
      <c r="C113" s="149" t="s">
        <v>186</v>
      </c>
      <c r="D113" s="106"/>
      <c r="E113" s="36"/>
      <c r="F113" s="177"/>
      <c r="G113" s="121" t="str">
        <f>IF(D113="","",(IFERROR(VLOOKUP(F113,Risk!$A$1:$B$3,2,FALSE)*(100%-D113),"")))</f>
        <v/>
      </c>
    </row>
    <row r="114" spans="1:7" ht="63.75" x14ac:dyDescent="0.25">
      <c r="A114" s="37">
        <v>326</v>
      </c>
      <c r="B114" s="14" t="s">
        <v>24</v>
      </c>
      <c r="C114" s="149" t="s">
        <v>187</v>
      </c>
      <c r="D114" s="106"/>
      <c r="E114" s="36"/>
      <c r="F114" s="177"/>
      <c r="G114" s="121" t="str">
        <f>IF(D114="","",(IFERROR(VLOOKUP(F114,Risk!$A$1:$B$3,2,FALSE)*(100%-D114),"")))</f>
        <v/>
      </c>
    </row>
    <row r="115" spans="1:7" ht="51" x14ac:dyDescent="0.25">
      <c r="A115" s="37">
        <v>327</v>
      </c>
      <c r="B115" s="14" t="s">
        <v>25</v>
      </c>
      <c r="C115" s="149" t="s">
        <v>188</v>
      </c>
      <c r="D115" s="106"/>
      <c r="E115" s="36"/>
      <c r="F115" s="177"/>
      <c r="G115" s="121" t="str">
        <f>IF(D115="","",(IFERROR(VLOOKUP(F115,Risk!$A$1:$B$3,2,FALSE)*(100%-D115),"")))</f>
        <v/>
      </c>
    </row>
    <row r="116" spans="1:7" ht="51" x14ac:dyDescent="0.25">
      <c r="A116" s="37">
        <v>328</v>
      </c>
      <c r="B116" s="14" t="s">
        <v>25</v>
      </c>
      <c r="C116" s="149" t="s">
        <v>189</v>
      </c>
      <c r="D116" s="106"/>
      <c r="E116" s="36"/>
      <c r="F116" s="177"/>
      <c r="G116" s="121" t="str">
        <f>IF(D116="","",(IFERROR(VLOOKUP(F116,Risk!$A$1:$B$3,2,FALSE)*(100%-D116),"")))</f>
        <v/>
      </c>
    </row>
    <row r="117" spans="1:7" ht="63.75" x14ac:dyDescent="0.25">
      <c r="A117" s="37">
        <v>329</v>
      </c>
      <c r="B117" s="14" t="s">
        <v>25</v>
      </c>
      <c r="C117" s="149" t="s">
        <v>190</v>
      </c>
      <c r="D117" s="148"/>
      <c r="E117" s="36"/>
      <c r="F117" s="177"/>
      <c r="G117" s="121" t="str">
        <f>IF(D117="","",(IFERROR(VLOOKUP(F117,Risk!$A$1:$B$3,2,FALSE)*(100%-D117),"")))</f>
        <v/>
      </c>
    </row>
    <row r="118" spans="1:7" ht="76.5" x14ac:dyDescent="0.25">
      <c r="A118" s="37">
        <v>330</v>
      </c>
      <c r="B118" s="14" t="s">
        <v>25</v>
      </c>
      <c r="C118" s="149" t="s">
        <v>191</v>
      </c>
      <c r="D118" s="106"/>
      <c r="E118" s="36"/>
      <c r="F118" s="177"/>
      <c r="G118" s="121" t="str">
        <f>IF(D118="","",(IFERROR(VLOOKUP(F118,Risk!$A$1:$B$3,2,FALSE)*(100%-D118),"")))</f>
        <v/>
      </c>
    </row>
    <row r="119" spans="1:7" ht="76.5" x14ac:dyDescent="0.25">
      <c r="A119" s="37">
        <v>331</v>
      </c>
      <c r="B119" s="14" t="s">
        <v>25</v>
      </c>
      <c r="C119" s="149" t="s">
        <v>192</v>
      </c>
      <c r="D119" s="106"/>
      <c r="E119" s="36"/>
      <c r="F119" s="177"/>
      <c r="G119" s="121" t="str">
        <f>IF(D119="","",(IFERROR(VLOOKUP(F119,Risk!$A$1:$B$3,2,FALSE)*(100%-D119),"")))</f>
        <v/>
      </c>
    </row>
    <row r="120" spans="1:7" ht="63.75" x14ac:dyDescent="0.25">
      <c r="A120" s="37">
        <v>332</v>
      </c>
      <c r="B120" s="14" t="s">
        <v>25</v>
      </c>
      <c r="C120" s="149" t="s">
        <v>193</v>
      </c>
      <c r="D120" s="106"/>
      <c r="E120" s="36"/>
      <c r="F120" s="177"/>
      <c r="G120" s="121" t="str">
        <f>IF(D120="","",(IFERROR(VLOOKUP(F120,Risk!$A$1:$B$3,2,FALSE)*(100%-D120),"")))</f>
        <v/>
      </c>
    </row>
    <row r="121" spans="1:7" ht="63.75" x14ac:dyDescent="0.25">
      <c r="A121" s="37">
        <v>333</v>
      </c>
      <c r="B121" s="14" t="s">
        <v>25</v>
      </c>
      <c r="C121" s="149" t="s">
        <v>194</v>
      </c>
      <c r="D121" s="178"/>
      <c r="E121" s="36"/>
      <c r="F121" s="177"/>
      <c r="G121" s="121" t="str">
        <f>IF(D121="","",(IFERROR(VLOOKUP(F121,Risk!$A$1:$B$3,2,FALSE)*(100%-D121),"")))</f>
        <v/>
      </c>
    </row>
    <row r="122" spans="1:7" ht="63.75" x14ac:dyDescent="0.25">
      <c r="A122" s="37">
        <v>334</v>
      </c>
      <c r="B122" s="14" t="s">
        <v>25</v>
      </c>
      <c r="C122" s="149" t="s">
        <v>195</v>
      </c>
      <c r="D122" s="106"/>
      <c r="E122" s="36"/>
      <c r="F122" s="177"/>
      <c r="G122" s="121" t="str">
        <f>IF(D122="","",(IFERROR(VLOOKUP(F122,Risk!$A$1:$B$3,2,FALSE)*(100%-D122),"")))</f>
        <v/>
      </c>
    </row>
    <row r="123" spans="1:7" ht="63.75" x14ac:dyDescent="0.25">
      <c r="A123" s="37">
        <v>335</v>
      </c>
      <c r="B123" s="14" t="s">
        <v>25</v>
      </c>
      <c r="C123" s="149" t="s">
        <v>196</v>
      </c>
      <c r="D123" s="106"/>
      <c r="E123" s="36"/>
      <c r="F123" s="177"/>
      <c r="G123" s="121" t="str">
        <f>IF(D123="","",(IFERROR(VLOOKUP(F123,Risk!$A$1:$B$3,2,FALSE)*(100%-D123),"")))</f>
        <v/>
      </c>
    </row>
    <row r="124" spans="1:7" ht="25.5" x14ac:dyDescent="0.25">
      <c r="A124" s="37">
        <v>336</v>
      </c>
      <c r="B124" s="14" t="s">
        <v>26</v>
      </c>
      <c r="C124" s="149" t="s">
        <v>197</v>
      </c>
      <c r="D124" s="106"/>
      <c r="E124" s="36"/>
      <c r="F124" s="177"/>
      <c r="G124" s="121" t="str">
        <f>IF(D124="","",(IFERROR(VLOOKUP(F124,Risk!$A$1:$B$3,2,FALSE)*(100%-D124),"")))</f>
        <v/>
      </c>
    </row>
    <row r="125" spans="1:7" ht="76.5" x14ac:dyDescent="0.25">
      <c r="A125" s="37">
        <v>337</v>
      </c>
      <c r="B125" s="14" t="s">
        <v>26</v>
      </c>
      <c r="C125" s="149" t="s">
        <v>198</v>
      </c>
      <c r="D125" s="106"/>
      <c r="E125" s="36"/>
      <c r="F125" s="177"/>
      <c r="G125" s="121" t="str">
        <f>IF(D125="","",(IFERROR(VLOOKUP(F125,Risk!$A$1:$B$3,2,FALSE)*(100%-D125),"")))</f>
        <v/>
      </c>
    </row>
    <row r="126" spans="1:7" ht="63.75" x14ac:dyDescent="0.25">
      <c r="A126" s="37">
        <v>338</v>
      </c>
      <c r="B126" s="14" t="s">
        <v>26</v>
      </c>
      <c r="C126" s="149" t="s">
        <v>199</v>
      </c>
      <c r="D126" s="106"/>
      <c r="E126" s="36"/>
      <c r="F126" s="177"/>
      <c r="G126" s="121" t="str">
        <f>IF(D126="","",(IFERROR(VLOOKUP(F126,Risk!$A$1:$B$3,2,FALSE)*(100%-D126),"")))</f>
        <v/>
      </c>
    </row>
    <row r="127" spans="1:7" ht="63.75" x14ac:dyDescent="0.25">
      <c r="A127" s="20">
        <v>339</v>
      </c>
      <c r="B127" s="221" t="s">
        <v>27</v>
      </c>
      <c r="C127" s="222" t="s">
        <v>200</v>
      </c>
      <c r="D127" s="217"/>
      <c r="E127" s="35"/>
      <c r="F127" s="219"/>
      <c r="G127" s="216" t="str">
        <f>IF(D127="","",(IFERROR(VLOOKUP(F127,Risk!$A$1:$B$3,2,FALSE)*(100%-D127),"")))</f>
        <v/>
      </c>
    </row>
    <row r="128" spans="1:7" ht="18.75" thickBot="1" x14ac:dyDescent="0.3">
      <c r="A128" s="277" t="s">
        <v>201</v>
      </c>
      <c r="B128" s="278"/>
      <c r="C128" s="278"/>
      <c r="D128" s="278"/>
      <c r="E128" s="278"/>
      <c r="F128" s="278"/>
      <c r="G128" s="131"/>
    </row>
    <row r="129" spans="1:7" ht="15.75" thickBot="1" x14ac:dyDescent="0.3">
      <c r="A129" s="275" t="s">
        <v>67</v>
      </c>
      <c r="B129" s="276"/>
      <c r="C129" s="276"/>
      <c r="D129" s="276"/>
      <c r="E129" s="276"/>
      <c r="F129" s="276"/>
      <c r="G129" s="116"/>
    </row>
    <row r="130" spans="1:7" ht="64.5" thickBot="1" x14ac:dyDescent="0.3">
      <c r="A130" s="28">
        <v>401</v>
      </c>
      <c r="B130" s="29">
        <v>4.0999999999999996</v>
      </c>
      <c r="C130" s="155" t="s">
        <v>202</v>
      </c>
      <c r="D130" s="113"/>
      <c r="E130" s="119"/>
      <c r="F130" s="127"/>
      <c r="G130" s="122" t="str">
        <f>IF(D130="","",(IFERROR(VLOOKUP(F130,Risk!$A$1:$B$3,2,FALSE)*(100%-D130),"")))</f>
        <v/>
      </c>
    </row>
    <row r="131" spans="1:7" ht="15.75" thickBot="1" x14ac:dyDescent="0.3">
      <c r="A131" s="256" t="s">
        <v>203</v>
      </c>
      <c r="B131" s="257"/>
      <c r="C131" s="257"/>
      <c r="D131" s="257"/>
      <c r="E131" s="257"/>
      <c r="F131" s="257"/>
      <c r="G131" s="105"/>
    </row>
    <row r="132" spans="1:7" ht="63.75" x14ac:dyDescent="0.25">
      <c r="A132" s="108">
        <v>402</v>
      </c>
      <c r="B132" s="114">
        <v>4.2</v>
      </c>
      <c r="C132" s="153" t="s">
        <v>204</v>
      </c>
      <c r="D132" s="106"/>
      <c r="E132" s="35"/>
      <c r="F132" s="123"/>
      <c r="G132" s="121" t="str">
        <f>IF(D132="","",(IFERROR(VLOOKUP(F132,Risk!$A$1:$B$3,2,FALSE)*(100%-D132),"")))</f>
        <v/>
      </c>
    </row>
    <row r="133" spans="1:7" ht="77.25" thickBot="1" x14ac:dyDescent="0.3">
      <c r="A133" s="107">
        <v>403</v>
      </c>
      <c r="B133" s="22">
        <v>4.2</v>
      </c>
      <c r="C133" s="154" t="s">
        <v>205</v>
      </c>
      <c r="D133" s="113"/>
      <c r="E133" s="119"/>
      <c r="F133" s="125"/>
      <c r="G133" s="122" t="str">
        <f>IF(D133="","",(IFERROR(VLOOKUP(F133,Risk!$A$1:$B$3,2,FALSE)*(100%-D133),"")))</f>
        <v/>
      </c>
    </row>
    <row r="134" spans="1:7" ht="15.75" thickBot="1" x14ac:dyDescent="0.3">
      <c r="A134" s="256" t="s">
        <v>206</v>
      </c>
      <c r="B134" s="257"/>
      <c r="C134" s="257"/>
      <c r="D134" s="257"/>
      <c r="E134" s="257"/>
      <c r="F134" s="257"/>
      <c r="G134" s="105"/>
    </row>
    <row r="135" spans="1:7" ht="76.5" x14ac:dyDescent="0.25">
      <c r="A135" s="108">
        <v>404</v>
      </c>
      <c r="B135" s="114">
        <v>4.3</v>
      </c>
      <c r="C135" s="153" t="s">
        <v>207</v>
      </c>
      <c r="D135" s="106"/>
      <c r="E135" s="115"/>
      <c r="F135" s="123"/>
      <c r="G135" s="121" t="str">
        <f>IF(D135="","",(IFERROR(VLOOKUP(F135,Risk!$A$1:$B$3,2,FALSE)*(100%-D135),"")))</f>
        <v/>
      </c>
    </row>
    <row r="136" spans="1:7" ht="38.25" x14ac:dyDescent="0.25">
      <c r="A136" s="37">
        <v>405</v>
      </c>
      <c r="B136" s="14">
        <v>4.3</v>
      </c>
      <c r="C136" s="149" t="s">
        <v>208</v>
      </c>
      <c r="D136" s="106"/>
      <c r="E136" s="45"/>
      <c r="F136" s="177"/>
      <c r="G136" s="121" t="str">
        <f>IF(D136="","",(IFERROR(VLOOKUP(F136,Risk!$A$1:$B$3,2,FALSE)*(100%-D136),"")))</f>
        <v/>
      </c>
    </row>
    <row r="137" spans="1:7" ht="76.5" x14ac:dyDescent="0.25">
      <c r="A137" s="37">
        <v>406</v>
      </c>
      <c r="B137" s="16">
        <v>4.3</v>
      </c>
      <c r="C137" s="149" t="s">
        <v>209</v>
      </c>
      <c r="D137" s="106"/>
      <c r="E137" s="45"/>
      <c r="F137" s="177"/>
      <c r="G137" s="121" t="str">
        <f>IF(D137="","",(IFERROR(VLOOKUP(F137,Risk!$A$1:$B$3,2,FALSE)*(100%-D137),"")))</f>
        <v/>
      </c>
    </row>
    <row r="138" spans="1:7" ht="63.75" x14ac:dyDescent="0.25">
      <c r="A138" s="37">
        <v>407</v>
      </c>
      <c r="B138" s="16">
        <v>4.3</v>
      </c>
      <c r="C138" s="149" t="s">
        <v>210</v>
      </c>
      <c r="D138" s="106"/>
      <c r="E138" s="223"/>
      <c r="F138" s="177"/>
      <c r="G138" s="121" t="str">
        <f>IF(D138="","",(IFERROR(VLOOKUP(F138,Risk!$A$1:$B$3,2,FALSE)*(100%-D138),"")))</f>
        <v/>
      </c>
    </row>
    <row r="139" spans="1:7" ht="63.75" x14ac:dyDescent="0.25">
      <c r="A139" s="37">
        <v>408</v>
      </c>
      <c r="B139" s="16">
        <v>4.3</v>
      </c>
      <c r="C139" s="149" t="s">
        <v>211</v>
      </c>
      <c r="D139" s="148"/>
      <c r="E139" s="36"/>
      <c r="F139" s="177"/>
      <c r="G139" s="121" t="str">
        <f>IF(D139="","",(IFERROR(VLOOKUP(F139,Risk!$A$1:$B$3,2,FALSE)*(100%-D139),"")))</f>
        <v/>
      </c>
    </row>
    <row r="140" spans="1:7" ht="77.25" thickBot="1" x14ac:dyDescent="0.3">
      <c r="A140" s="107">
        <v>409</v>
      </c>
      <c r="B140" s="22">
        <v>4.3</v>
      </c>
      <c r="C140" s="154" t="s">
        <v>212</v>
      </c>
      <c r="D140" s="113"/>
      <c r="E140" s="45"/>
      <c r="F140" s="125"/>
      <c r="G140" s="122" t="str">
        <f>IF(D140="","",(IFERROR(VLOOKUP(F140,Risk!$A$1:$B$3,2,FALSE)*(100%-D140),"")))</f>
        <v/>
      </c>
    </row>
    <row r="141" spans="1:7" ht="15.75" thickBot="1" x14ac:dyDescent="0.3">
      <c r="A141" s="256" t="s">
        <v>213</v>
      </c>
      <c r="B141" s="257"/>
      <c r="C141" s="257"/>
      <c r="D141" s="257"/>
      <c r="E141" s="257"/>
      <c r="F141" s="257"/>
      <c r="G141" s="105"/>
    </row>
    <row r="142" spans="1:7" ht="89.25" x14ac:dyDescent="0.25">
      <c r="A142" s="108">
        <v>410</v>
      </c>
      <c r="B142" s="114">
        <v>4.4000000000000004</v>
      </c>
      <c r="C142" s="153" t="s">
        <v>222</v>
      </c>
      <c r="D142" s="106"/>
      <c r="E142" s="115"/>
      <c r="F142" s="123"/>
      <c r="G142" s="121" t="str">
        <f>IF(D142="","",(IFERROR(VLOOKUP(F142,Risk!$A$1:$B$3,2,FALSE)*(100%-D142),"")))</f>
        <v/>
      </c>
    </row>
    <row r="143" spans="1:7" ht="63.75" x14ac:dyDescent="0.25">
      <c r="A143" s="37">
        <v>411</v>
      </c>
      <c r="B143" s="16">
        <v>4.4000000000000004</v>
      </c>
      <c r="C143" s="149" t="s">
        <v>515</v>
      </c>
      <c r="D143" s="106"/>
      <c r="E143" s="45"/>
      <c r="F143" s="177"/>
      <c r="G143" s="121" t="str">
        <f>IF(D143="","",(IFERROR(VLOOKUP(F143,Risk!$A$1:$B$3,2,FALSE)*(100%-D143),"")))</f>
        <v/>
      </c>
    </row>
    <row r="144" spans="1:7" ht="76.5" x14ac:dyDescent="0.25">
      <c r="A144" s="37">
        <v>412</v>
      </c>
      <c r="B144" s="16">
        <v>4.4000000000000004</v>
      </c>
      <c r="C144" s="149" t="s">
        <v>223</v>
      </c>
      <c r="D144" s="106"/>
      <c r="E144" s="45"/>
      <c r="F144" s="177"/>
      <c r="G144" s="121" t="str">
        <f>IF(D144="","",(IFERROR(VLOOKUP(F144,Risk!$A$1:$B$3,2,FALSE)*(100%-D144),"")))</f>
        <v/>
      </c>
    </row>
    <row r="145" spans="1:7" ht="76.5" x14ac:dyDescent="0.25">
      <c r="A145" s="37">
        <v>413</v>
      </c>
      <c r="B145" s="16">
        <v>4.4000000000000004</v>
      </c>
      <c r="C145" s="149" t="s">
        <v>224</v>
      </c>
      <c r="D145" s="106"/>
      <c r="E145" s="45"/>
      <c r="F145" s="177"/>
      <c r="G145" s="121" t="str">
        <f>IF(D145="","",(IFERROR(VLOOKUP(F145,Risk!$A$1:$B$3,2,FALSE)*(100%-D145),"")))</f>
        <v/>
      </c>
    </row>
    <row r="146" spans="1:7" ht="63.75" x14ac:dyDescent="0.25">
      <c r="A146" s="37">
        <v>414</v>
      </c>
      <c r="B146" s="16">
        <v>4.4000000000000004</v>
      </c>
      <c r="C146" s="149" t="s">
        <v>225</v>
      </c>
      <c r="D146" s="106"/>
      <c r="E146" s="223"/>
      <c r="F146" s="177"/>
      <c r="G146" s="121" t="str">
        <f>IF(D146="","",(IFERROR(VLOOKUP(F146,Risk!$A$1:$B$3,2,FALSE)*(100%-D146),"")))</f>
        <v/>
      </c>
    </row>
    <row r="147" spans="1:7" ht="76.5" x14ac:dyDescent="0.25">
      <c r="A147" s="37">
        <v>415</v>
      </c>
      <c r="B147" s="16">
        <v>4.4000000000000004</v>
      </c>
      <c r="C147" s="149" t="s">
        <v>226</v>
      </c>
      <c r="D147" s="106"/>
      <c r="E147" s="115"/>
      <c r="F147" s="177"/>
      <c r="G147" s="121" t="str">
        <f>IF(D147="","",(IFERROR(VLOOKUP(F147,Risk!$A$1:$B$3,2,FALSE)*(100%-D147),"")))</f>
        <v/>
      </c>
    </row>
    <row r="148" spans="1:7" ht="51" x14ac:dyDescent="0.25">
      <c r="A148" s="37">
        <v>416</v>
      </c>
      <c r="B148" s="16">
        <v>4.4000000000000004</v>
      </c>
      <c r="C148" s="149" t="s">
        <v>227</v>
      </c>
      <c r="D148" s="106"/>
      <c r="E148" s="45"/>
      <c r="F148" s="177"/>
      <c r="G148" s="121" t="str">
        <f>IF(D148="","",(IFERROR(VLOOKUP(F148,Risk!$A$1:$B$3,2,FALSE)*(100%-D148),"")))</f>
        <v/>
      </c>
    </row>
    <row r="149" spans="1:7" ht="89.25" x14ac:dyDescent="0.25">
      <c r="A149" s="37">
        <v>417</v>
      </c>
      <c r="B149" s="16">
        <v>4.4000000000000004</v>
      </c>
      <c r="C149" s="149" t="s">
        <v>228</v>
      </c>
      <c r="D149" s="106"/>
      <c r="E149" s="45"/>
      <c r="F149" s="177"/>
      <c r="G149" s="121" t="str">
        <f>IF(D149="","",(IFERROR(VLOOKUP(F149,Risk!$A$1:$B$3,2,FALSE)*(100%-D149),"")))</f>
        <v/>
      </c>
    </row>
    <row r="150" spans="1:7" ht="76.5" x14ac:dyDescent="0.25">
      <c r="A150" s="37">
        <v>418</v>
      </c>
      <c r="B150" s="16">
        <v>4.4000000000000004</v>
      </c>
      <c r="C150" s="149" t="s">
        <v>229</v>
      </c>
      <c r="D150" s="106"/>
      <c r="E150" s="45"/>
      <c r="F150" s="124"/>
      <c r="G150" s="121" t="str">
        <f>IF(D150="","",(IFERROR(VLOOKUP(F150,Risk!$A$1:$B$3,2,FALSE)*(100%-D150),"")))</f>
        <v/>
      </c>
    </row>
    <row r="151" spans="1:7" ht="63.75" x14ac:dyDescent="0.25">
      <c r="A151" s="37">
        <v>419</v>
      </c>
      <c r="B151" s="16">
        <v>4.4000000000000004</v>
      </c>
      <c r="C151" s="149" t="s">
        <v>230</v>
      </c>
      <c r="D151" s="106"/>
      <c r="E151" s="45"/>
      <c r="F151" s="124"/>
      <c r="G151" s="121" t="str">
        <f>IF(D151="","",(IFERROR(VLOOKUP(F151,Risk!$A$1:$B$3,2,FALSE)*(100%-D151),"")))</f>
        <v/>
      </c>
    </row>
    <row r="152" spans="1:7" ht="76.5" x14ac:dyDescent="0.25">
      <c r="A152" s="37">
        <v>420</v>
      </c>
      <c r="B152" s="16">
        <v>4.4000000000000004</v>
      </c>
      <c r="C152" s="149" t="s">
        <v>231</v>
      </c>
      <c r="D152" s="106"/>
      <c r="E152" s="45"/>
      <c r="F152" s="124"/>
      <c r="G152" s="121" t="str">
        <f>IF(D152="","",(IFERROR(VLOOKUP(F152,Risk!$A$1:$B$3,2,FALSE)*(100%-D152),"")))</f>
        <v/>
      </c>
    </row>
    <row r="153" spans="1:7" ht="64.5" thickBot="1" x14ac:dyDescent="0.3">
      <c r="A153" s="107">
        <v>421</v>
      </c>
      <c r="B153" s="22">
        <v>4.4000000000000004</v>
      </c>
      <c r="C153" s="154" t="s">
        <v>232</v>
      </c>
      <c r="D153" s="113"/>
      <c r="E153" s="45"/>
      <c r="F153" s="125"/>
      <c r="G153" s="122" t="str">
        <f>IF(D153="","",(IFERROR(VLOOKUP(F153,Risk!$A$1:$B$3,2,FALSE)*(100%-D153),"")))</f>
        <v/>
      </c>
    </row>
    <row r="154" spans="1:7" ht="15.75" customHeight="1" thickBot="1" x14ac:dyDescent="0.3">
      <c r="A154" s="256" t="s">
        <v>214</v>
      </c>
      <c r="B154" s="257"/>
      <c r="C154" s="257"/>
      <c r="D154" s="257"/>
      <c r="E154" s="257"/>
      <c r="F154" s="257"/>
      <c r="G154" s="105"/>
    </row>
    <row r="155" spans="1:7" ht="76.5" x14ac:dyDescent="0.25">
      <c r="A155" s="108">
        <v>422</v>
      </c>
      <c r="B155" s="13">
        <v>4.5</v>
      </c>
      <c r="C155" s="153" t="s">
        <v>215</v>
      </c>
      <c r="D155" s="106"/>
      <c r="E155" s="115"/>
      <c r="F155" s="123"/>
      <c r="G155" s="121" t="str">
        <f>IF(D155="","",(IFERROR(VLOOKUP(F155,Risk!$A$1:$B$3,2,FALSE)*(100%-D155),"")))</f>
        <v/>
      </c>
    </row>
    <row r="156" spans="1:7" ht="76.5" x14ac:dyDescent="0.25">
      <c r="A156" s="37">
        <v>423</v>
      </c>
      <c r="B156" s="14">
        <v>4.5</v>
      </c>
      <c r="C156" s="149" t="s">
        <v>216</v>
      </c>
      <c r="D156" s="106"/>
      <c r="E156" s="45"/>
      <c r="F156" s="124"/>
      <c r="G156" s="121" t="str">
        <f>IF(D156="","",(IFERROR(VLOOKUP(F156,Risk!$A$1:$B$3,2,FALSE)*(100%-D156),"")))</f>
        <v/>
      </c>
    </row>
    <row r="157" spans="1:7" ht="102" x14ac:dyDescent="0.25">
      <c r="A157" s="37">
        <v>424</v>
      </c>
      <c r="B157" s="14">
        <v>4.5</v>
      </c>
      <c r="C157" s="149" t="s">
        <v>217</v>
      </c>
      <c r="D157" s="106"/>
      <c r="E157" s="45"/>
      <c r="F157" s="124"/>
      <c r="G157" s="121" t="str">
        <f>IF(D157="","",(IFERROR(VLOOKUP(F157,Risk!$A$1:$B$3,2,FALSE)*(100%-D157),"")))</f>
        <v/>
      </c>
    </row>
    <row r="158" spans="1:7" ht="76.5" x14ac:dyDescent="0.25">
      <c r="A158" s="37">
        <v>425</v>
      </c>
      <c r="B158" s="14">
        <v>4.5</v>
      </c>
      <c r="C158" s="149" t="s">
        <v>218</v>
      </c>
      <c r="D158" s="106"/>
      <c r="E158" s="45"/>
      <c r="F158" s="124"/>
      <c r="G158" s="121" t="str">
        <f>IF(D158="","",(IFERROR(VLOOKUP(F158,Risk!$A$1:$B$3,2,FALSE)*(100%-D158),"")))</f>
        <v/>
      </c>
    </row>
    <row r="159" spans="1:7" ht="76.5" x14ac:dyDescent="0.25">
      <c r="A159" s="37">
        <v>426</v>
      </c>
      <c r="B159" s="14">
        <v>4.5</v>
      </c>
      <c r="C159" s="149" t="s">
        <v>219</v>
      </c>
      <c r="D159" s="148"/>
      <c r="E159" s="36"/>
      <c r="F159" s="147"/>
      <c r="G159" s="121" t="str">
        <f>IF(D159="","",(IFERROR(VLOOKUP(F159,Risk!$A$1:$B$3,2,FALSE)*(100%-D159),"")))</f>
        <v/>
      </c>
    </row>
    <row r="160" spans="1:7" ht="51.75" thickBot="1" x14ac:dyDescent="0.3">
      <c r="A160" s="107">
        <v>427</v>
      </c>
      <c r="B160" s="15">
        <v>4.5</v>
      </c>
      <c r="C160" s="154" t="s">
        <v>220</v>
      </c>
      <c r="D160" s="113"/>
      <c r="E160" s="45"/>
      <c r="F160" s="125"/>
      <c r="G160" s="122" t="str">
        <f>IF(D160="","",(IFERROR(VLOOKUP(F160,Risk!$A$1:$B$3,2,FALSE)*(100%-D160),"")))</f>
        <v/>
      </c>
    </row>
    <row r="161" spans="1:7" ht="15.75" thickBot="1" x14ac:dyDescent="0.3">
      <c r="A161" s="256" t="s">
        <v>66</v>
      </c>
      <c r="B161" s="257"/>
      <c r="C161" s="257"/>
      <c r="D161" s="257"/>
      <c r="E161" s="257"/>
      <c r="F161" s="257"/>
      <c r="G161" s="105"/>
    </row>
    <row r="162" spans="1:7" ht="63.75" x14ac:dyDescent="0.25">
      <c r="A162" s="224">
        <v>428</v>
      </c>
      <c r="B162" s="225">
        <v>4.5999999999999996</v>
      </c>
      <c r="C162" s="226" t="s">
        <v>221</v>
      </c>
      <c r="D162" s="227"/>
      <c r="E162" s="228"/>
      <c r="F162" s="123"/>
      <c r="G162" s="229" t="str">
        <f>IF(D162="","",(IFERROR(VLOOKUP(F162,Risk!$A$1:$B$3,2,FALSE)*(100%-D162),"")))</f>
        <v/>
      </c>
    </row>
    <row r="163" spans="1:7" ht="18.75" thickBot="1" x14ac:dyDescent="0.3">
      <c r="A163" s="277" t="s">
        <v>233</v>
      </c>
      <c r="B163" s="278"/>
      <c r="C163" s="278"/>
      <c r="D163" s="278"/>
      <c r="E163" s="278"/>
      <c r="F163" s="278"/>
      <c r="G163" s="131"/>
    </row>
    <row r="164" spans="1:7" ht="15.75" customHeight="1" thickBot="1" x14ac:dyDescent="0.3">
      <c r="A164" s="256" t="s">
        <v>234</v>
      </c>
      <c r="B164" s="257"/>
      <c r="C164" s="257"/>
      <c r="D164" s="257"/>
      <c r="E164" s="257"/>
      <c r="F164" s="257"/>
      <c r="G164" s="116"/>
    </row>
    <row r="165" spans="1:7" ht="89.25" x14ac:dyDescent="0.25">
      <c r="A165" s="108">
        <v>501</v>
      </c>
      <c r="B165" s="114">
        <v>5.2</v>
      </c>
      <c r="C165" s="153" t="s">
        <v>235</v>
      </c>
      <c r="D165" s="106"/>
      <c r="E165" s="115"/>
      <c r="F165" s="123"/>
      <c r="G165" s="121" t="str">
        <f>IF(D165="","",(IFERROR(VLOOKUP(F165,Risk!$A$1:$B$3,2,FALSE)*(100%-D165),"")))</f>
        <v/>
      </c>
    </row>
    <row r="166" spans="1:7" ht="89.25" x14ac:dyDescent="0.25">
      <c r="A166" s="37">
        <v>502</v>
      </c>
      <c r="B166" s="16" t="s">
        <v>28</v>
      </c>
      <c r="C166" s="149" t="s">
        <v>236</v>
      </c>
      <c r="D166" s="106"/>
      <c r="E166" s="45"/>
      <c r="F166" s="124"/>
      <c r="G166" s="121" t="str">
        <f>IF(D166="","",(IFERROR(VLOOKUP(F166,Risk!$A$1:$B$3,2,FALSE)*(100%-D166),"")))</f>
        <v/>
      </c>
    </row>
    <row r="167" spans="1:7" ht="102" x14ac:dyDescent="0.25">
      <c r="A167" s="37">
        <v>503</v>
      </c>
      <c r="B167" s="16" t="s">
        <v>28</v>
      </c>
      <c r="C167" s="149" t="s">
        <v>237</v>
      </c>
      <c r="D167" s="106"/>
      <c r="E167" s="45"/>
      <c r="F167" s="124"/>
      <c r="G167" s="121" t="str">
        <f>IF(D167="","",(IFERROR(VLOOKUP(F167,Risk!$A$1:$B$3,2,FALSE)*(100%-D167),"")))</f>
        <v/>
      </c>
    </row>
    <row r="168" spans="1:7" ht="114.75" x14ac:dyDescent="0.25">
      <c r="A168" s="37">
        <v>504</v>
      </c>
      <c r="B168" s="16" t="s">
        <v>28</v>
      </c>
      <c r="C168" s="149" t="s">
        <v>238</v>
      </c>
      <c r="D168" s="106"/>
      <c r="E168" s="45"/>
      <c r="F168" s="124"/>
      <c r="G168" s="121" t="str">
        <f>IF(D168="","",(IFERROR(VLOOKUP(F168,Risk!$A$1:$B$3,2,FALSE)*(100%-D168),"")))</f>
        <v/>
      </c>
    </row>
    <row r="169" spans="1:7" ht="64.5" thickBot="1" x14ac:dyDescent="0.3">
      <c r="A169" s="107">
        <v>505</v>
      </c>
      <c r="B169" s="22" t="s">
        <v>28</v>
      </c>
      <c r="C169" s="154" t="s">
        <v>239</v>
      </c>
      <c r="D169" s="113"/>
      <c r="E169" s="45"/>
      <c r="F169" s="125"/>
      <c r="G169" s="122" t="str">
        <f>IF(D169="","",(IFERROR(VLOOKUP(F169,Risk!$A$1:$B$3,2,FALSE)*(100%-D169),"")))</f>
        <v/>
      </c>
    </row>
    <row r="170" spans="1:7" ht="15.75" customHeight="1" thickBot="1" x14ac:dyDescent="0.3">
      <c r="A170" s="256" t="s">
        <v>240</v>
      </c>
      <c r="B170" s="257"/>
      <c r="C170" s="257"/>
      <c r="D170" s="257"/>
      <c r="E170" s="257"/>
      <c r="F170" s="257"/>
      <c r="G170" s="105"/>
    </row>
    <row r="171" spans="1:7" ht="63.75" x14ac:dyDescent="0.25">
      <c r="A171" s="108">
        <v>506</v>
      </c>
      <c r="B171" s="114" t="s">
        <v>29</v>
      </c>
      <c r="C171" s="153" t="s">
        <v>241</v>
      </c>
      <c r="D171" s="106"/>
      <c r="E171" s="230"/>
      <c r="F171" s="123"/>
      <c r="G171" s="121" t="str">
        <f>IF(D171="","",(IFERROR(VLOOKUP(F171,Risk!$A$1:$B$3,2,FALSE)*(100%-D171),"")))</f>
        <v/>
      </c>
    </row>
    <row r="172" spans="1:7" ht="114.75" x14ac:dyDescent="0.25">
      <c r="A172" s="37">
        <v>507</v>
      </c>
      <c r="B172" s="16" t="s">
        <v>29</v>
      </c>
      <c r="C172" s="149" t="s">
        <v>242</v>
      </c>
      <c r="D172" s="106"/>
      <c r="E172" s="115"/>
      <c r="F172" s="124"/>
      <c r="G172" s="121" t="str">
        <f>IF(D172="","",(IFERROR(VLOOKUP(F172,Risk!$A$1:$B$3,2,FALSE)*(100%-D172),"")))</f>
        <v/>
      </c>
    </row>
    <row r="173" spans="1:7" ht="89.25" x14ac:dyDescent="0.25">
      <c r="A173" s="37">
        <v>508</v>
      </c>
      <c r="B173" s="16" t="s">
        <v>29</v>
      </c>
      <c r="C173" s="149" t="s">
        <v>243</v>
      </c>
      <c r="D173" s="106"/>
      <c r="E173" s="45"/>
      <c r="F173" s="124"/>
      <c r="G173" s="121" t="str">
        <f>IF(D173="","",(IFERROR(VLOOKUP(F173,Risk!$A$1:$B$3,2,FALSE)*(100%-D173),"")))</f>
        <v/>
      </c>
    </row>
    <row r="174" spans="1:7" ht="63.75" x14ac:dyDescent="0.25">
      <c r="A174" s="37">
        <v>509</v>
      </c>
      <c r="B174" s="16" t="s">
        <v>29</v>
      </c>
      <c r="C174" s="149" t="s">
        <v>244</v>
      </c>
      <c r="D174" s="106"/>
      <c r="E174" s="45"/>
      <c r="F174" s="124"/>
      <c r="G174" s="121" t="str">
        <f>IF(D174="","",(IFERROR(VLOOKUP(F174,Risk!$A$1:$B$3,2,FALSE)*(100%-D174),"")))</f>
        <v/>
      </c>
    </row>
    <row r="175" spans="1:7" ht="89.25" x14ac:dyDescent="0.25">
      <c r="A175" s="37">
        <v>510</v>
      </c>
      <c r="B175" s="16" t="s">
        <v>29</v>
      </c>
      <c r="C175" s="149" t="s">
        <v>245</v>
      </c>
      <c r="D175" s="106"/>
      <c r="E175" s="45"/>
      <c r="F175" s="124"/>
      <c r="G175" s="121" t="str">
        <f>IF(D175="","",(IFERROR(VLOOKUP(F175,Risk!$A$1:$B$3,2,FALSE)*(100%-D175),"")))</f>
        <v/>
      </c>
    </row>
    <row r="176" spans="1:7" ht="63.75" x14ac:dyDescent="0.25">
      <c r="A176" s="37">
        <v>511</v>
      </c>
      <c r="B176" s="16" t="s">
        <v>29</v>
      </c>
      <c r="C176" s="149" t="s">
        <v>246</v>
      </c>
      <c r="D176" s="106"/>
      <c r="E176" s="45"/>
      <c r="F176" s="124"/>
      <c r="G176" s="121" t="str">
        <f>IF(D176="","",(IFERROR(VLOOKUP(F176,Risk!$A$1:$B$3,2,FALSE)*(100%-D176),"")))</f>
        <v/>
      </c>
    </row>
    <row r="177" spans="1:7" ht="63.75" x14ac:dyDescent="0.25">
      <c r="A177" s="37">
        <v>512</v>
      </c>
      <c r="B177" s="16" t="s">
        <v>29</v>
      </c>
      <c r="C177" s="149" t="s">
        <v>247</v>
      </c>
      <c r="D177" s="106"/>
      <c r="E177" s="45"/>
      <c r="F177" s="124"/>
      <c r="G177" s="121" t="str">
        <f>IF(D177="","",(IFERROR(VLOOKUP(F177,Risk!$A$1:$B$3,2,FALSE)*(100%-D177),"")))</f>
        <v/>
      </c>
    </row>
    <row r="178" spans="1:7" ht="63.75" x14ac:dyDescent="0.25">
      <c r="A178" s="37">
        <v>513</v>
      </c>
      <c r="B178" s="16" t="s">
        <v>29</v>
      </c>
      <c r="C178" s="149" t="s">
        <v>248</v>
      </c>
      <c r="D178" s="106"/>
      <c r="E178" s="223"/>
      <c r="F178" s="124"/>
      <c r="G178" s="121" t="str">
        <f>IF(D178="","",(IFERROR(VLOOKUP(F178,Risk!$A$1:$B$3,2,FALSE)*(100%-D178),"")))</f>
        <v/>
      </c>
    </row>
    <row r="179" spans="1:7" ht="77.25" thickBot="1" x14ac:dyDescent="0.3">
      <c r="A179" s="107">
        <v>514</v>
      </c>
      <c r="B179" s="22" t="s">
        <v>29</v>
      </c>
      <c r="C179" s="154" t="s">
        <v>249</v>
      </c>
      <c r="D179" s="148"/>
      <c r="E179" s="36"/>
      <c r="F179" s="147"/>
      <c r="G179" s="122" t="str">
        <f>IF(D179="","",(IFERROR(VLOOKUP(F179,Risk!$A$1:$B$3,2,FALSE)*(100%-D179),"")))</f>
        <v/>
      </c>
    </row>
    <row r="180" spans="1:7" ht="15.75" customHeight="1" thickBot="1" x14ac:dyDescent="0.3">
      <c r="A180" s="262" t="s">
        <v>250</v>
      </c>
      <c r="B180" s="263"/>
      <c r="C180" s="263"/>
      <c r="D180" s="263"/>
      <c r="E180" s="263"/>
      <c r="F180" s="263"/>
      <c r="G180" s="105"/>
    </row>
    <row r="181" spans="1:7" ht="63.75" x14ac:dyDescent="0.25">
      <c r="A181" s="108">
        <v>515</v>
      </c>
      <c r="B181" s="114" t="s">
        <v>30</v>
      </c>
      <c r="C181" s="202" t="s">
        <v>251</v>
      </c>
      <c r="D181" s="106"/>
      <c r="E181" s="115"/>
      <c r="F181" s="123"/>
      <c r="G181" s="121" t="str">
        <f>IF(D181="","",(IFERROR(VLOOKUP(F181,Risk!$A$1:$B$3,2,FALSE)*(100%-D181),"")))</f>
        <v/>
      </c>
    </row>
    <row r="182" spans="1:7" ht="63.75" x14ac:dyDescent="0.25">
      <c r="A182" s="37">
        <v>516</v>
      </c>
      <c r="B182" s="16" t="s">
        <v>30</v>
      </c>
      <c r="C182" s="203" t="s">
        <v>252</v>
      </c>
      <c r="D182" s="106"/>
      <c r="E182" s="45"/>
      <c r="F182" s="124"/>
      <c r="G182" s="121" t="str">
        <f>IF(D182="","",(IFERROR(VLOOKUP(F182,Risk!$A$1:$B$3,2,FALSE)*(100%-D182),"")))</f>
        <v/>
      </c>
    </row>
    <row r="183" spans="1:7" ht="76.5" x14ac:dyDescent="0.25">
      <c r="A183" s="37">
        <v>517</v>
      </c>
      <c r="B183" s="16" t="s">
        <v>30</v>
      </c>
      <c r="C183" s="203" t="s">
        <v>253</v>
      </c>
      <c r="D183" s="106"/>
      <c r="E183" s="45"/>
      <c r="F183" s="124"/>
      <c r="G183" s="121" t="str">
        <f>IF(D183="","",(IFERROR(VLOOKUP(F183,Risk!$A$1:$B$3,2,FALSE)*(100%-D183),"")))</f>
        <v/>
      </c>
    </row>
    <row r="184" spans="1:7" ht="89.25" x14ac:dyDescent="0.25">
      <c r="A184" s="37">
        <v>518</v>
      </c>
      <c r="B184" s="16" t="s">
        <v>30</v>
      </c>
      <c r="C184" s="203" t="s">
        <v>254</v>
      </c>
      <c r="D184" s="106"/>
      <c r="E184" s="45"/>
      <c r="F184" s="124"/>
      <c r="G184" s="121" t="str">
        <f>IF(D184="","",(IFERROR(VLOOKUP(F184,Risk!$A$1:$B$3,2,FALSE)*(100%-D184),"")))</f>
        <v/>
      </c>
    </row>
    <row r="185" spans="1:7" ht="76.5" x14ac:dyDescent="0.25">
      <c r="A185" s="37">
        <v>519</v>
      </c>
      <c r="B185" s="16" t="s">
        <v>30</v>
      </c>
      <c r="C185" s="203" t="s">
        <v>255</v>
      </c>
      <c r="D185" s="106"/>
      <c r="E185" s="45"/>
      <c r="F185" s="124"/>
      <c r="G185" s="121" t="str">
        <f>IF(D185="","",(IFERROR(VLOOKUP(F185,Risk!$A$1:$B$3,2,FALSE)*(100%-D185),"")))</f>
        <v/>
      </c>
    </row>
    <row r="186" spans="1:7" ht="63.75" x14ac:dyDescent="0.25">
      <c r="A186" s="37">
        <v>520</v>
      </c>
      <c r="B186" s="16" t="s">
        <v>30</v>
      </c>
      <c r="C186" s="204" t="s">
        <v>256</v>
      </c>
      <c r="D186" s="106"/>
      <c r="E186" s="223"/>
      <c r="F186" s="124"/>
      <c r="G186" s="121" t="str">
        <f>IF(D186="","",(IFERROR(VLOOKUP(F186,Risk!$A$1:$B$3,2,FALSE)*(100%-D186),"")))</f>
        <v/>
      </c>
    </row>
    <row r="187" spans="1:7" ht="76.5" x14ac:dyDescent="0.25">
      <c r="A187" s="20">
        <v>521</v>
      </c>
      <c r="B187" s="231" t="s">
        <v>30</v>
      </c>
      <c r="C187" s="232" t="s">
        <v>257</v>
      </c>
      <c r="D187" s="217"/>
      <c r="E187" s="233"/>
      <c r="F187" s="219"/>
      <c r="G187" s="216" t="str">
        <f>IF(D187="","",(IFERROR(VLOOKUP(F187,Risk!$A$1:$B$3,2,FALSE)*(100%-D187),"")))</f>
        <v/>
      </c>
    </row>
    <row r="188" spans="1:7" ht="18.75" thickBot="1" x14ac:dyDescent="0.3">
      <c r="A188" s="277" t="s">
        <v>266</v>
      </c>
      <c r="B188" s="278"/>
      <c r="C188" s="278"/>
      <c r="D188" s="278"/>
      <c r="E188" s="278"/>
      <c r="F188" s="278"/>
      <c r="G188" s="131"/>
    </row>
    <row r="189" spans="1:7" ht="15.75" customHeight="1" thickBot="1" x14ac:dyDescent="0.3">
      <c r="A189" s="256" t="s">
        <v>267</v>
      </c>
      <c r="B189" s="257"/>
      <c r="C189" s="257"/>
      <c r="D189" s="257"/>
      <c r="E189" s="257"/>
      <c r="F189" s="257"/>
      <c r="G189" s="116"/>
    </row>
    <row r="190" spans="1:7" ht="64.5" thickBot="1" x14ac:dyDescent="0.3">
      <c r="A190" s="28">
        <v>601</v>
      </c>
      <c r="B190" s="29">
        <v>6.2</v>
      </c>
      <c r="C190" s="155" t="s">
        <v>71</v>
      </c>
      <c r="D190" s="113"/>
      <c r="E190" s="115"/>
      <c r="F190" s="127"/>
      <c r="G190" s="122" t="str">
        <f>IF(D190="","",(IFERROR(VLOOKUP(F190,Risk!$A$1:$B$3,2,FALSE)*(100%-D190),"")))</f>
        <v/>
      </c>
    </row>
    <row r="191" spans="1:7" ht="15.75" customHeight="1" thickBot="1" x14ac:dyDescent="0.3">
      <c r="A191" s="256" t="s">
        <v>268</v>
      </c>
      <c r="B191" s="257"/>
      <c r="C191" s="257"/>
      <c r="D191" s="257"/>
      <c r="E191" s="257"/>
      <c r="F191" s="257"/>
      <c r="G191" s="105"/>
    </row>
    <row r="192" spans="1:7" ht="76.5" x14ac:dyDescent="0.25">
      <c r="A192" s="194">
        <v>602</v>
      </c>
      <c r="B192" s="114">
        <v>6.3</v>
      </c>
      <c r="C192" s="153" t="s">
        <v>269</v>
      </c>
      <c r="D192" s="196"/>
      <c r="E192" s="115"/>
      <c r="F192" s="123"/>
      <c r="G192" s="121" t="str">
        <f>IF(D192="","",(IFERROR(VLOOKUP(F192,Risk!$A$1:$B$3,2,FALSE)*(100%-D192),"")))</f>
        <v/>
      </c>
    </row>
    <row r="193" spans="1:7" ht="51" x14ac:dyDescent="0.25">
      <c r="A193" s="37">
        <v>603</v>
      </c>
      <c r="B193" s="16">
        <v>6.3</v>
      </c>
      <c r="C193" s="149" t="s">
        <v>270</v>
      </c>
      <c r="D193" s="196"/>
      <c r="E193" s="45"/>
      <c r="F193" s="195"/>
      <c r="G193" s="121" t="str">
        <f>IF(D193="","",(IFERROR(VLOOKUP(F193,Risk!$A$1:$B$3,2,FALSE)*(100%-D193),"")))</f>
        <v/>
      </c>
    </row>
    <row r="194" spans="1:7" ht="64.5" thickBot="1" x14ac:dyDescent="0.3">
      <c r="A194" s="193">
        <v>604</v>
      </c>
      <c r="B194" s="22">
        <v>6.3</v>
      </c>
      <c r="C194" s="154" t="s">
        <v>271</v>
      </c>
      <c r="D194" s="113"/>
      <c r="E194" s="45"/>
      <c r="F194" s="125"/>
      <c r="G194" s="122" t="str">
        <f>IF(D194="","",(IFERROR(VLOOKUP(F194,Risk!$A$1:$B$3,2,FALSE)*(100%-D194),"")))</f>
        <v/>
      </c>
    </row>
    <row r="195" spans="1:7" ht="15.75" customHeight="1" thickBot="1" x14ac:dyDescent="0.3">
      <c r="A195" s="256" t="s">
        <v>272</v>
      </c>
      <c r="B195" s="257"/>
      <c r="C195" s="257"/>
      <c r="D195" s="257"/>
      <c r="E195" s="257"/>
      <c r="F195" s="257"/>
      <c r="G195" s="105"/>
    </row>
    <row r="196" spans="1:7" ht="89.25" x14ac:dyDescent="0.25">
      <c r="A196" s="108">
        <v>605</v>
      </c>
      <c r="B196" s="114" t="s">
        <v>31</v>
      </c>
      <c r="C196" s="153" t="s">
        <v>273</v>
      </c>
      <c r="D196" s="106"/>
      <c r="E196" s="115"/>
      <c r="F196" s="123"/>
      <c r="G196" s="121" t="str">
        <f>IF(D196="","",(IFERROR(VLOOKUP(F196,Risk!$A$1:$B$3,2,FALSE)*(100%-D196),"")))</f>
        <v/>
      </c>
    </row>
    <row r="197" spans="1:7" ht="114.75" x14ac:dyDescent="0.25">
      <c r="A197" s="37">
        <v>606</v>
      </c>
      <c r="B197" s="16" t="s">
        <v>31</v>
      </c>
      <c r="C197" s="149" t="s">
        <v>276</v>
      </c>
      <c r="D197" s="106"/>
      <c r="E197" s="223"/>
      <c r="F197" s="124"/>
      <c r="G197" s="121" t="str">
        <f>IF(D197="","",(IFERROR(VLOOKUP(F197,Risk!$A$1:$B$3,2,FALSE)*(100%-D197),"")))</f>
        <v/>
      </c>
    </row>
    <row r="198" spans="1:7" ht="76.5" x14ac:dyDescent="0.25">
      <c r="A198" s="37">
        <v>607</v>
      </c>
      <c r="B198" s="16" t="s">
        <v>32</v>
      </c>
      <c r="C198" s="149" t="s">
        <v>274</v>
      </c>
      <c r="D198" s="148"/>
      <c r="E198" s="36"/>
      <c r="F198" s="147"/>
      <c r="G198" s="121" t="str">
        <f>IF(D198="","",(IFERROR(VLOOKUP(F198,Risk!$A$1:$B$3,2,FALSE)*(100%-D198),"")))</f>
        <v/>
      </c>
    </row>
    <row r="199" spans="1:7" ht="63.75" x14ac:dyDescent="0.25">
      <c r="A199" s="37">
        <v>608</v>
      </c>
      <c r="B199" s="16" t="s">
        <v>32</v>
      </c>
      <c r="C199" s="149" t="s">
        <v>275</v>
      </c>
      <c r="D199" s="106"/>
      <c r="E199" s="45"/>
      <c r="F199" s="124"/>
      <c r="G199" s="121" t="str">
        <f>IF(D199="","",(IFERROR(VLOOKUP(F199,Risk!$A$1:$B$3,2,FALSE)*(100%-D199),"")))</f>
        <v/>
      </c>
    </row>
    <row r="200" spans="1:7" ht="64.5" thickBot="1" x14ac:dyDescent="0.3">
      <c r="A200" s="107">
        <v>609</v>
      </c>
      <c r="B200" s="22" t="s">
        <v>32</v>
      </c>
      <c r="C200" s="154" t="s">
        <v>277</v>
      </c>
      <c r="D200" s="113"/>
      <c r="E200" s="45"/>
      <c r="F200" s="125"/>
      <c r="G200" s="122" t="str">
        <f>IF(D200="","",(IFERROR(VLOOKUP(F200,Risk!$A$1:$B$3,2,FALSE)*(100%-D200),"")))</f>
        <v/>
      </c>
    </row>
    <row r="201" spans="1:7" ht="15.75" customHeight="1" thickBot="1" x14ac:dyDescent="0.3">
      <c r="A201" s="273" t="s">
        <v>278</v>
      </c>
      <c r="B201" s="274"/>
      <c r="C201" s="274"/>
      <c r="D201" s="274"/>
      <c r="E201" s="274"/>
      <c r="F201" s="274"/>
      <c r="G201" s="105"/>
    </row>
    <row r="202" spans="1:7" ht="76.5" x14ac:dyDescent="0.25">
      <c r="A202" s="108">
        <v>610</v>
      </c>
      <c r="B202" s="114">
        <v>6.5</v>
      </c>
      <c r="C202" s="153" t="s">
        <v>279</v>
      </c>
      <c r="D202" s="106"/>
      <c r="E202" s="115"/>
      <c r="F202" s="123"/>
      <c r="G202" s="121" t="str">
        <f>IF(D202="","",(IFERROR(VLOOKUP(F202,Risk!$A$1:$B$3,2,FALSE)*(100%-D202),"")))</f>
        <v/>
      </c>
    </row>
    <row r="203" spans="1:7" ht="76.5" x14ac:dyDescent="0.25">
      <c r="A203" s="37">
        <v>611</v>
      </c>
      <c r="B203" s="16">
        <v>6.5</v>
      </c>
      <c r="C203" s="149" t="s">
        <v>280</v>
      </c>
      <c r="D203" s="106"/>
      <c r="E203" s="45"/>
      <c r="F203" s="124"/>
      <c r="G203" s="121" t="str">
        <f>IF(D203="","",(IFERROR(VLOOKUP(F203,Risk!$A$1:$B$3,2,FALSE)*(100%-D203),"")))</f>
        <v/>
      </c>
    </row>
    <row r="204" spans="1:7" ht="76.5" x14ac:dyDescent="0.25">
      <c r="A204" s="20">
        <v>612</v>
      </c>
      <c r="B204" s="231">
        <v>6.5</v>
      </c>
      <c r="C204" s="222" t="s">
        <v>281</v>
      </c>
      <c r="D204" s="217"/>
      <c r="E204" s="234"/>
      <c r="F204" s="219"/>
      <c r="G204" s="216" t="str">
        <f>IF(D204="","",(IFERROR(VLOOKUP(F204,Risk!$A$1:$B$3,2,FALSE)*(100%-D204),"")))</f>
        <v/>
      </c>
    </row>
    <row r="205" spans="1:7" ht="18" x14ac:dyDescent="0.25">
      <c r="A205" s="279" t="s">
        <v>282</v>
      </c>
      <c r="B205" s="280"/>
      <c r="C205" s="280"/>
      <c r="D205" s="280"/>
      <c r="E205" s="280"/>
      <c r="F205" s="280"/>
      <c r="G205" s="239"/>
    </row>
    <row r="206" spans="1:7" ht="15.75" customHeight="1" thickBot="1" x14ac:dyDescent="0.3">
      <c r="A206" s="275" t="s">
        <v>283</v>
      </c>
      <c r="B206" s="276"/>
      <c r="C206" s="276"/>
      <c r="D206" s="276"/>
      <c r="E206" s="276"/>
      <c r="F206" s="276"/>
      <c r="G206" s="116"/>
    </row>
    <row r="207" spans="1:7" ht="63.75" x14ac:dyDescent="0.25">
      <c r="A207" s="108">
        <v>701</v>
      </c>
      <c r="B207" s="114">
        <v>7.2</v>
      </c>
      <c r="C207" s="153" t="s">
        <v>284</v>
      </c>
      <c r="D207" s="106"/>
      <c r="E207" s="115"/>
      <c r="F207" s="123"/>
      <c r="G207" s="121" t="str">
        <f>IF(D207="","",(IFERROR(VLOOKUP(F207,Risk!$A$1:$B$3,2,FALSE)*(100%-D207),"")))</f>
        <v/>
      </c>
    </row>
    <row r="208" spans="1:7" ht="51" x14ac:dyDescent="0.25">
      <c r="A208" s="37">
        <v>702</v>
      </c>
      <c r="B208" s="16">
        <v>7.2</v>
      </c>
      <c r="C208" s="149" t="s">
        <v>285</v>
      </c>
      <c r="D208" s="106"/>
      <c r="E208" s="45"/>
      <c r="F208" s="124"/>
      <c r="G208" s="121" t="str">
        <f>IF(D208="","",(IFERROR(VLOOKUP(F208,Risk!$A$1:$B$3,2,FALSE)*(100%-D208),"")))</f>
        <v/>
      </c>
    </row>
    <row r="209" spans="1:7" ht="89.25" x14ac:dyDescent="0.25">
      <c r="A209" s="37">
        <v>703</v>
      </c>
      <c r="B209" s="16">
        <v>7.2</v>
      </c>
      <c r="C209" s="149" t="s">
        <v>286</v>
      </c>
      <c r="D209" s="106"/>
      <c r="E209" s="45"/>
      <c r="F209" s="124"/>
      <c r="G209" s="121" t="str">
        <f>IF(D209="","",(IFERROR(VLOOKUP(F209,Risk!$A$1:$B$3,2,FALSE)*(100%-D209),"")))</f>
        <v/>
      </c>
    </row>
    <row r="210" spans="1:7" ht="63.75" x14ac:dyDescent="0.25">
      <c r="A210" s="37">
        <v>704</v>
      </c>
      <c r="B210" s="16">
        <v>7.2</v>
      </c>
      <c r="C210" s="149" t="s">
        <v>287</v>
      </c>
      <c r="D210" s="106"/>
      <c r="E210" s="45"/>
      <c r="F210" s="124"/>
      <c r="G210" s="121" t="str">
        <f>IF(D210="","",(IFERROR(VLOOKUP(F210,Risk!$A$1:$B$3,2,FALSE)*(100%-D210),"")))</f>
        <v/>
      </c>
    </row>
    <row r="211" spans="1:7" ht="63.75" x14ac:dyDescent="0.25">
      <c r="A211" s="37">
        <v>705</v>
      </c>
      <c r="B211" s="16">
        <v>7.2</v>
      </c>
      <c r="C211" s="149" t="s">
        <v>288</v>
      </c>
      <c r="D211" s="106"/>
      <c r="E211" s="45"/>
      <c r="F211" s="124"/>
      <c r="G211" s="121" t="str">
        <f>IF(D211="","",(IFERROR(VLOOKUP(F211,Risk!$A$1:$B$3,2,FALSE)*(100%-D211),"")))</f>
        <v/>
      </c>
    </row>
    <row r="212" spans="1:7" ht="64.5" thickBot="1" x14ac:dyDescent="0.3">
      <c r="A212" s="107">
        <v>706</v>
      </c>
      <c r="B212" s="22">
        <v>7.2</v>
      </c>
      <c r="C212" s="154" t="s">
        <v>289</v>
      </c>
      <c r="D212" s="113"/>
      <c r="E212" s="45"/>
      <c r="F212" s="125"/>
      <c r="G212" s="122" t="str">
        <f>IF(D212="","",(IFERROR(VLOOKUP(F212,Risk!$A$1:$B$3,2,FALSE)*(100%-D212),"")))</f>
        <v/>
      </c>
    </row>
    <row r="213" spans="1:7" ht="15.75" customHeight="1" thickBot="1" x14ac:dyDescent="0.3">
      <c r="A213" s="256" t="s">
        <v>290</v>
      </c>
      <c r="B213" s="257"/>
      <c r="C213" s="257"/>
      <c r="D213" s="257"/>
      <c r="E213" s="257"/>
      <c r="F213" s="257"/>
      <c r="G213" s="105"/>
    </row>
    <row r="214" spans="1:7" ht="89.25" x14ac:dyDescent="0.25">
      <c r="A214" s="108">
        <v>707</v>
      </c>
      <c r="B214" s="114">
        <v>7.3</v>
      </c>
      <c r="C214" s="153" t="s">
        <v>291</v>
      </c>
      <c r="D214" s="106"/>
      <c r="E214" s="230"/>
      <c r="F214" s="123"/>
      <c r="G214" s="121" t="str">
        <f>IF(D214="","",(IFERROR(VLOOKUP(F214,Risk!$A$1:$B$3,2,FALSE)*(100%-D214),"")))</f>
        <v/>
      </c>
    </row>
    <row r="215" spans="1:7" ht="63.75" x14ac:dyDescent="0.25">
      <c r="A215" s="37">
        <v>708</v>
      </c>
      <c r="B215" s="16">
        <v>7.3</v>
      </c>
      <c r="C215" s="149" t="s">
        <v>292</v>
      </c>
      <c r="D215" s="106"/>
      <c r="E215" s="115"/>
      <c r="F215" s="124"/>
      <c r="G215" s="121" t="str">
        <f>IF(D215="","",(IFERROR(VLOOKUP(F215,Risk!$A$1:$B$3,2,FALSE)*(100%-D215),"")))</f>
        <v/>
      </c>
    </row>
    <row r="216" spans="1:7" ht="76.5" x14ac:dyDescent="0.25">
      <c r="A216" s="37">
        <v>709</v>
      </c>
      <c r="B216" s="16">
        <v>7.3</v>
      </c>
      <c r="C216" s="149" t="s">
        <v>293</v>
      </c>
      <c r="D216" s="106"/>
      <c r="E216" s="45"/>
      <c r="F216" s="124"/>
      <c r="G216" s="121" t="str">
        <f>IF(D216="","",(IFERROR(VLOOKUP(F216,Risk!$A$1:$B$3,2,FALSE)*(100%-D216),"")))</f>
        <v/>
      </c>
    </row>
    <row r="217" spans="1:7" ht="89.25" x14ac:dyDescent="0.25">
      <c r="A217" s="37">
        <v>710</v>
      </c>
      <c r="B217" s="16" t="s">
        <v>33</v>
      </c>
      <c r="C217" s="149" t="s">
        <v>294</v>
      </c>
      <c r="D217" s="106"/>
      <c r="E217" s="45"/>
      <c r="F217" s="124"/>
      <c r="G217" s="121" t="str">
        <f>IF(D217="","",(IFERROR(VLOOKUP(F217,Risk!$A$1:$B$3,2,FALSE)*(100%-D217),"")))</f>
        <v/>
      </c>
    </row>
    <row r="218" spans="1:7" ht="64.5" thickBot="1" x14ac:dyDescent="0.3">
      <c r="A218" s="107">
        <v>711</v>
      </c>
      <c r="B218" s="22">
        <v>7.3</v>
      </c>
      <c r="C218" s="154" t="s">
        <v>295</v>
      </c>
      <c r="D218" s="113"/>
      <c r="E218" s="45"/>
      <c r="F218" s="125"/>
      <c r="G218" s="122" t="str">
        <f>IF(D218="","",(IFERROR(VLOOKUP(F218,Risk!$A$1:$B$3,2,FALSE)*(100%-D218),"")))</f>
        <v/>
      </c>
    </row>
    <row r="219" spans="1:7" ht="15.75" thickBot="1" x14ac:dyDescent="0.3">
      <c r="A219" s="262" t="s">
        <v>296</v>
      </c>
      <c r="B219" s="263"/>
      <c r="C219" s="263"/>
      <c r="D219" s="263"/>
      <c r="E219" s="263"/>
      <c r="F219" s="263"/>
      <c r="G219" s="105"/>
    </row>
    <row r="220" spans="1:7" ht="76.5" x14ac:dyDescent="0.25">
      <c r="A220" s="108">
        <v>712</v>
      </c>
      <c r="B220" s="13" t="s">
        <v>34</v>
      </c>
      <c r="C220" s="153" t="s">
        <v>297</v>
      </c>
      <c r="D220" s="106"/>
      <c r="E220" s="115"/>
      <c r="F220" s="123"/>
      <c r="G220" s="121" t="str">
        <f>IF(D220="","",(IFERROR(VLOOKUP(F220,Risk!$A$1:$B$3,2,FALSE)*(100%-D220),"")))</f>
        <v/>
      </c>
    </row>
    <row r="221" spans="1:7" ht="63.75" x14ac:dyDescent="0.25">
      <c r="A221" s="37">
        <v>713</v>
      </c>
      <c r="B221" s="14" t="s">
        <v>34</v>
      </c>
      <c r="C221" s="149" t="s">
        <v>298</v>
      </c>
      <c r="D221" s="106"/>
      <c r="E221" s="45"/>
      <c r="F221" s="124"/>
      <c r="G221" s="121" t="str">
        <f>IF(D221="","",(IFERROR(VLOOKUP(F221,Risk!$A$1:$B$3,2,FALSE)*(100%-D221),"")))</f>
        <v/>
      </c>
    </row>
    <row r="222" spans="1:7" ht="64.5" thickBot="1" x14ac:dyDescent="0.3">
      <c r="A222" s="107">
        <v>714</v>
      </c>
      <c r="B222" s="15" t="s">
        <v>34</v>
      </c>
      <c r="C222" s="154" t="s">
        <v>299</v>
      </c>
      <c r="D222" s="113"/>
      <c r="E222" s="45"/>
      <c r="F222" s="125"/>
      <c r="G222" s="122" t="str">
        <f>IF(D222="","",(IFERROR(VLOOKUP(F222,Risk!$A$1:$B$3,2,FALSE)*(100%-D222),"")))</f>
        <v/>
      </c>
    </row>
    <row r="223" spans="1:7" ht="15.75" customHeight="1" thickBot="1" x14ac:dyDescent="0.3">
      <c r="A223" s="262" t="s">
        <v>300</v>
      </c>
      <c r="B223" s="263"/>
      <c r="C223" s="263"/>
      <c r="D223" s="263"/>
      <c r="E223" s="263"/>
      <c r="F223" s="263"/>
      <c r="G223" s="117"/>
    </row>
    <row r="224" spans="1:7" ht="63.75" x14ac:dyDescent="0.25">
      <c r="A224" s="108">
        <v>715</v>
      </c>
      <c r="B224" s="13" t="s">
        <v>35</v>
      </c>
      <c r="C224" s="153" t="s">
        <v>301</v>
      </c>
      <c r="D224" s="106"/>
      <c r="E224" s="115"/>
      <c r="F224" s="123"/>
      <c r="G224" s="121" t="str">
        <f>IF(D224="","",(IFERROR(VLOOKUP(F224,Risk!$A$1:$B$3,2,FALSE)*(100%-D224),"")))</f>
        <v/>
      </c>
    </row>
    <row r="225" spans="1:7" ht="63.75" x14ac:dyDescent="0.25">
      <c r="A225" s="37">
        <v>716</v>
      </c>
      <c r="B225" s="14" t="s">
        <v>36</v>
      </c>
      <c r="C225" s="149" t="s">
        <v>302</v>
      </c>
      <c r="D225" s="106"/>
      <c r="E225" s="45"/>
      <c r="F225" s="124"/>
      <c r="G225" s="121" t="str">
        <f>IF(D225="","",(IFERROR(VLOOKUP(F225,Risk!$A$1:$B$3,2,FALSE)*(100%-D225),"")))</f>
        <v/>
      </c>
    </row>
    <row r="226" spans="1:7" ht="63.75" x14ac:dyDescent="0.25">
      <c r="A226" s="37">
        <v>717</v>
      </c>
      <c r="B226" s="14" t="s">
        <v>37</v>
      </c>
      <c r="C226" s="149" t="s">
        <v>303</v>
      </c>
      <c r="D226" s="106"/>
      <c r="E226" s="45"/>
      <c r="F226" s="124"/>
      <c r="G226" s="121" t="str">
        <f>IF(D226="","",(IFERROR(VLOOKUP(F226,Risk!$A$1:$B$3,2,FALSE)*(100%-D226),"")))</f>
        <v/>
      </c>
    </row>
    <row r="227" spans="1:7" ht="63.75" x14ac:dyDescent="0.25">
      <c r="A227" s="37">
        <v>718</v>
      </c>
      <c r="B227" s="14" t="s">
        <v>37</v>
      </c>
      <c r="C227" s="149" t="s">
        <v>304</v>
      </c>
      <c r="D227" s="106"/>
      <c r="E227" s="45"/>
      <c r="F227" s="124"/>
      <c r="G227" s="121" t="str">
        <f>IF(D227="","",(IFERROR(VLOOKUP(F227,Risk!$A$1:$B$3,2,FALSE)*(100%-D227),"")))</f>
        <v/>
      </c>
    </row>
    <row r="228" spans="1:7" ht="51.75" thickBot="1" x14ac:dyDescent="0.3">
      <c r="A228" s="107">
        <v>719</v>
      </c>
      <c r="B228" s="15" t="s">
        <v>37</v>
      </c>
      <c r="C228" s="154" t="s">
        <v>305</v>
      </c>
      <c r="D228" s="113"/>
      <c r="E228" s="45"/>
      <c r="F228" s="125"/>
      <c r="G228" s="122" t="str">
        <f>IF(D228="","",(IFERROR(VLOOKUP(F228,Risk!$A$1:$B$3,2,FALSE)*(100%-D228),"")))</f>
        <v/>
      </c>
    </row>
    <row r="229" spans="1:7" ht="15.75" customHeight="1" thickBot="1" x14ac:dyDescent="0.3">
      <c r="A229" s="273" t="s">
        <v>306</v>
      </c>
      <c r="B229" s="274"/>
      <c r="C229" s="274"/>
      <c r="D229" s="274"/>
      <c r="E229" s="274"/>
      <c r="F229" s="274"/>
      <c r="G229" s="105"/>
    </row>
    <row r="230" spans="1:7" ht="63.75" x14ac:dyDescent="0.25">
      <c r="A230" s="108">
        <v>720</v>
      </c>
      <c r="B230" s="114">
        <v>7.4</v>
      </c>
      <c r="C230" s="153" t="s">
        <v>307</v>
      </c>
      <c r="D230" s="106"/>
      <c r="E230" s="115"/>
      <c r="F230" s="123"/>
      <c r="G230" s="121" t="str">
        <f>IF(D230="","",(IFERROR(VLOOKUP(F230,Risk!$A$1:$B$3,2,FALSE)*(100%-D230),"")))</f>
        <v/>
      </c>
    </row>
    <row r="231" spans="1:7" ht="63.75" x14ac:dyDescent="0.25">
      <c r="A231" s="37">
        <v>721</v>
      </c>
      <c r="B231" s="16">
        <v>7.4</v>
      </c>
      <c r="C231" s="149" t="s">
        <v>308</v>
      </c>
      <c r="D231" s="106"/>
      <c r="E231" s="45"/>
      <c r="F231" s="124"/>
      <c r="G231" s="121" t="str">
        <f>IF(D231="","",(IFERROR(VLOOKUP(F231,Risk!$A$1:$B$3,2,FALSE)*(100%-D231),"")))</f>
        <v/>
      </c>
    </row>
    <row r="232" spans="1:7" ht="51" x14ac:dyDescent="0.25">
      <c r="A232" s="37">
        <v>722</v>
      </c>
      <c r="B232" s="16">
        <v>7.4</v>
      </c>
      <c r="C232" s="149" t="s">
        <v>309</v>
      </c>
      <c r="D232" s="106"/>
      <c r="E232" s="45"/>
      <c r="F232" s="124"/>
      <c r="G232" s="121" t="str">
        <f>IF(D232="","",(IFERROR(VLOOKUP(F232,Risk!$A$1:$B$3,2,FALSE)*(100%-D232),"")))</f>
        <v/>
      </c>
    </row>
    <row r="233" spans="1:7" ht="51" x14ac:dyDescent="0.25">
      <c r="A233" s="37">
        <v>723</v>
      </c>
      <c r="B233" s="16">
        <v>7.4</v>
      </c>
      <c r="C233" s="149" t="s">
        <v>310</v>
      </c>
      <c r="D233" s="106"/>
      <c r="E233" s="223"/>
      <c r="F233" s="124"/>
      <c r="G233" s="121" t="str">
        <f>IF(D233="","",(IFERROR(VLOOKUP(F233,Risk!$A$1:$B$3,2,FALSE)*(100%-D233),"")))</f>
        <v/>
      </c>
    </row>
    <row r="234" spans="1:7" ht="76.5" x14ac:dyDescent="0.25">
      <c r="A234" s="37">
        <v>724</v>
      </c>
      <c r="B234" s="16">
        <v>7.4</v>
      </c>
      <c r="C234" s="149" t="s">
        <v>311</v>
      </c>
      <c r="D234" s="106"/>
      <c r="E234" s="115"/>
      <c r="F234" s="124"/>
      <c r="G234" s="121" t="str">
        <f>IF(D234="","",(IFERROR(VLOOKUP(F234,Risk!$A$1:$B$3,2,FALSE)*(100%-D234),"")))</f>
        <v/>
      </c>
    </row>
    <row r="235" spans="1:7" ht="76.5" x14ac:dyDescent="0.25">
      <c r="A235" s="37">
        <v>725</v>
      </c>
      <c r="B235" s="16">
        <v>7.4</v>
      </c>
      <c r="C235" s="149" t="s">
        <v>312</v>
      </c>
      <c r="D235" s="106"/>
      <c r="E235" s="45"/>
      <c r="F235" s="124"/>
      <c r="G235" s="121" t="str">
        <f>IF(D235="","",(IFERROR(VLOOKUP(F235,Risk!$A$1:$B$3,2,FALSE)*(100%-D235),"")))</f>
        <v/>
      </c>
    </row>
    <row r="236" spans="1:7" ht="89.25" x14ac:dyDescent="0.25">
      <c r="A236" s="37">
        <v>726</v>
      </c>
      <c r="B236" s="16">
        <v>7.4</v>
      </c>
      <c r="C236" s="149" t="s">
        <v>313</v>
      </c>
      <c r="D236" s="106"/>
      <c r="E236" s="45"/>
      <c r="F236" s="124"/>
      <c r="G236" s="121" t="str">
        <f>IF(D236="","",(IFERROR(VLOOKUP(F236,Risk!$A$1:$B$3,2,FALSE)*(100%-D236),"")))</f>
        <v/>
      </c>
    </row>
    <row r="237" spans="1:7" ht="63.75" x14ac:dyDescent="0.25">
      <c r="A237" s="37">
        <v>727</v>
      </c>
      <c r="B237" s="16">
        <v>7.4</v>
      </c>
      <c r="C237" s="149" t="s">
        <v>314</v>
      </c>
      <c r="D237" s="106"/>
      <c r="E237" s="45"/>
      <c r="F237" s="124"/>
      <c r="G237" s="121" t="str">
        <f>IF(D237="","",(IFERROR(VLOOKUP(F237,Risk!$A$1:$B$3,2,FALSE)*(100%-D237),"")))</f>
        <v/>
      </c>
    </row>
    <row r="238" spans="1:7" ht="76.5" x14ac:dyDescent="0.25">
      <c r="A238" s="37">
        <v>728</v>
      </c>
      <c r="B238" s="16">
        <v>7.4</v>
      </c>
      <c r="C238" s="149" t="s">
        <v>315</v>
      </c>
      <c r="D238" s="106"/>
      <c r="E238" s="45"/>
      <c r="F238" s="124"/>
      <c r="G238" s="121" t="str">
        <f>IF(D238="","",(IFERROR(VLOOKUP(F238,Risk!$A$1:$B$3,2,FALSE)*(100%-D238),"")))</f>
        <v/>
      </c>
    </row>
    <row r="239" spans="1:7" ht="51.75" thickBot="1" x14ac:dyDescent="0.3">
      <c r="A239" s="107">
        <v>729</v>
      </c>
      <c r="B239" s="22">
        <v>7.4</v>
      </c>
      <c r="C239" s="154" t="s">
        <v>316</v>
      </c>
      <c r="D239" s="113"/>
      <c r="E239" s="45"/>
      <c r="F239" s="125"/>
      <c r="G239" s="122" t="str">
        <f>IF(D239="","",(IFERROR(VLOOKUP(F239,Risk!$A$1:$B$3,2,FALSE)*(100%-D239),"")))</f>
        <v/>
      </c>
    </row>
    <row r="240" spans="1:7" ht="15.75" customHeight="1" thickBot="1" x14ac:dyDescent="0.3">
      <c r="A240" s="256" t="s">
        <v>518</v>
      </c>
      <c r="B240" s="257"/>
      <c r="C240" s="257"/>
      <c r="D240" s="257"/>
      <c r="E240" s="257"/>
      <c r="F240" s="257"/>
      <c r="G240" s="105"/>
    </row>
    <row r="241" spans="1:7" ht="63.75" x14ac:dyDescent="0.25">
      <c r="A241" s="108">
        <v>730</v>
      </c>
      <c r="B241" s="114">
        <v>7.5</v>
      </c>
      <c r="C241" s="153" t="s">
        <v>317</v>
      </c>
      <c r="D241" s="106"/>
      <c r="E241" s="230"/>
      <c r="F241" s="123"/>
      <c r="G241" s="121" t="str">
        <f>IF(D241="","",(IFERROR(VLOOKUP(F241,Risk!$A$1:$B$3,2,FALSE)*(100%-D241),"")))</f>
        <v/>
      </c>
    </row>
    <row r="242" spans="1:7" ht="76.5" x14ac:dyDescent="0.25">
      <c r="A242" s="37">
        <v>731</v>
      </c>
      <c r="B242" s="16">
        <v>7.5</v>
      </c>
      <c r="C242" s="149" t="s">
        <v>318</v>
      </c>
      <c r="D242" s="148"/>
      <c r="E242" s="36"/>
      <c r="F242" s="147"/>
      <c r="G242" s="121" t="str">
        <f>IF(D242="","",(IFERROR(VLOOKUP(F242,Risk!$A$1:$B$3,2,FALSE)*(100%-D242),"")))</f>
        <v/>
      </c>
    </row>
    <row r="243" spans="1:7" ht="63.75" x14ac:dyDescent="0.25">
      <c r="A243" s="20">
        <v>732</v>
      </c>
      <c r="B243" s="231">
        <v>7.5</v>
      </c>
      <c r="C243" s="222" t="s">
        <v>319</v>
      </c>
      <c r="D243" s="217"/>
      <c r="E243" s="234"/>
      <c r="F243" s="219"/>
      <c r="G243" s="216" t="str">
        <f>IF(D243="","",(IFERROR(VLOOKUP(F243,Risk!$A$1:$B$3,2,FALSE)*(100%-D243),"")))</f>
        <v/>
      </c>
    </row>
    <row r="244" spans="1:7" ht="18.75" thickBot="1" x14ac:dyDescent="0.3">
      <c r="A244" s="277" t="s">
        <v>320</v>
      </c>
      <c r="B244" s="278"/>
      <c r="C244" s="278"/>
      <c r="D244" s="278"/>
      <c r="E244" s="278"/>
      <c r="F244" s="278"/>
      <c r="G244" s="131"/>
    </row>
    <row r="245" spans="1:7" ht="15.75" customHeight="1" thickBot="1" x14ac:dyDescent="0.3">
      <c r="A245" s="256" t="s">
        <v>321</v>
      </c>
      <c r="B245" s="257"/>
      <c r="C245" s="257"/>
      <c r="D245" s="257"/>
      <c r="E245" s="257"/>
      <c r="F245" s="257"/>
      <c r="G245" s="116"/>
    </row>
    <row r="246" spans="1:7" ht="51" x14ac:dyDescent="0.25">
      <c r="A246" s="108">
        <v>801</v>
      </c>
      <c r="B246" s="114">
        <v>8.1999999999999993</v>
      </c>
      <c r="C246" s="153" t="s">
        <v>322</v>
      </c>
      <c r="D246" s="106"/>
      <c r="E246" s="115"/>
      <c r="F246" s="123"/>
      <c r="G246" s="121" t="str">
        <f>IF(D246="","",(IFERROR(VLOOKUP(F246,Risk!$A$1:$B$3,2,FALSE)*(100%-D246),"")))</f>
        <v/>
      </c>
    </row>
    <row r="247" spans="1:7" ht="63.75" x14ac:dyDescent="0.25">
      <c r="A247" s="37">
        <v>802</v>
      </c>
      <c r="B247" s="16">
        <v>8.1999999999999993</v>
      </c>
      <c r="C247" s="149" t="s">
        <v>323</v>
      </c>
      <c r="D247" s="106"/>
      <c r="E247" s="45"/>
      <c r="F247" s="124"/>
      <c r="G247" s="121" t="str">
        <f>IF(D247="","",(IFERROR(VLOOKUP(F247,Risk!$A$1:$B$3,2,FALSE)*(100%-D247),"")))</f>
        <v/>
      </c>
    </row>
    <row r="248" spans="1:7" ht="63.75" x14ac:dyDescent="0.25">
      <c r="A248" s="37">
        <v>803</v>
      </c>
      <c r="B248" s="16">
        <v>8.1999999999999993</v>
      </c>
      <c r="C248" s="149" t="s">
        <v>324</v>
      </c>
      <c r="D248" s="106"/>
      <c r="E248" s="45"/>
      <c r="F248" s="124"/>
      <c r="G248" s="121" t="str">
        <f>IF(D248="","",(IFERROR(VLOOKUP(F248,Risk!$A$1:$B$3,2,FALSE)*(100%-D248),"")))</f>
        <v/>
      </c>
    </row>
    <row r="249" spans="1:7" ht="51" x14ac:dyDescent="0.25">
      <c r="A249" s="37">
        <v>804</v>
      </c>
      <c r="B249" s="16">
        <v>8.1999999999999993</v>
      </c>
      <c r="C249" s="149" t="s">
        <v>325</v>
      </c>
      <c r="D249" s="106"/>
      <c r="E249" s="45"/>
      <c r="F249" s="124"/>
      <c r="G249" s="121" t="str">
        <f>IF(D249="","",(IFERROR(VLOOKUP(F249,Risk!$A$1:$B$3,2,FALSE)*(100%-D249),"")))</f>
        <v/>
      </c>
    </row>
    <row r="250" spans="1:7" ht="102" x14ac:dyDescent="0.25">
      <c r="A250" s="37">
        <v>805</v>
      </c>
      <c r="B250" s="16">
        <v>8.1999999999999993</v>
      </c>
      <c r="C250" s="149" t="s">
        <v>326</v>
      </c>
      <c r="D250" s="106"/>
      <c r="E250" s="45"/>
      <c r="F250" s="124"/>
      <c r="G250" s="121" t="str">
        <f>IF(D250="","",(IFERROR(VLOOKUP(F250,Risk!$A$1:$B$3,2,FALSE)*(100%-D250),"")))</f>
        <v/>
      </c>
    </row>
    <row r="251" spans="1:7" ht="140.25" x14ac:dyDescent="0.25">
      <c r="A251" s="37">
        <v>806</v>
      </c>
      <c r="B251" s="16">
        <v>8.1999999999999993</v>
      </c>
      <c r="C251" s="149" t="s">
        <v>330</v>
      </c>
      <c r="D251" s="106"/>
      <c r="E251" s="223"/>
      <c r="F251" s="124"/>
      <c r="G251" s="121" t="str">
        <f>IF(D251="","",(IFERROR(VLOOKUP(F251,Risk!$A$1:$B$3,2,FALSE)*(100%-D251),"")))</f>
        <v/>
      </c>
    </row>
    <row r="252" spans="1:7" ht="114.75" x14ac:dyDescent="0.25">
      <c r="A252" s="37">
        <v>807</v>
      </c>
      <c r="B252" s="16">
        <v>8.1999999999999993</v>
      </c>
      <c r="C252" s="149" t="s">
        <v>331</v>
      </c>
      <c r="D252" s="106"/>
      <c r="E252" s="115"/>
      <c r="F252" s="124"/>
      <c r="G252" s="121" t="str">
        <f>IF(D252="","",(IFERROR(VLOOKUP(F252,Risk!$A$1:$B$3,2,FALSE)*(100%-D252),"")))</f>
        <v/>
      </c>
    </row>
    <row r="253" spans="1:7" ht="114.75" x14ac:dyDescent="0.25">
      <c r="A253" s="37">
        <v>808</v>
      </c>
      <c r="B253" s="16">
        <v>8.1999999999999993</v>
      </c>
      <c r="C253" s="149" t="s">
        <v>332</v>
      </c>
      <c r="D253" s="106"/>
      <c r="E253" s="45"/>
      <c r="F253" s="124"/>
      <c r="G253" s="121" t="str">
        <f>IF(D253="","",(IFERROR(VLOOKUP(F253,Risk!$A$1:$B$3,2,FALSE)*(100%-D253),"")))</f>
        <v/>
      </c>
    </row>
    <row r="254" spans="1:7" ht="102" x14ac:dyDescent="0.25">
      <c r="A254" s="37">
        <v>809</v>
      </c>
      <c r="B254" s="16">
        <v>8.1999999999999993</v>
      </c>
      <c r="C254" s="149" t="s">
        <v>333</v>
      </c>
      <c r="D254" s="106"/>
      <c r="E254" s="45"/>
      <c r="F254" s="124"/>
      <c r="G254" s="121" t="str">
        <f>IF(D254="","",(IFERROR(VLOOKUP(F254,Risk!$A$1:$B$3,2,FALSE)*(100%-D254),"")))</f>
        <v/>
      </c>
    </row>
    <row r="255" spans="1:7" ht="63.75" x14ac:dyDescent="0.25">
      <c r="A255" s="37">
        <v>810</v>
      </c>
      <c r="B255" s="16">
        <v>8.1999999999999993</v>
      </c>
      <c r="C255" s="149" t="s">
        <v>327</v>
      </c>
      <c r="D255" s="106"/>
      <c r="E255" s="45"/>
      <c r="F255" s="124"/>
      <c r="G255" s="121" t="str">
        <f>IF(D255="","",(IFERROR(VLOOKUP(F255,Risk!$A$1:$B$3,2,FALSE)*(100%-D255),"")))</f>
        <v/>
      </c>
    </row>
    <row r="256" spans="1:7" ht="114.75" x14ac:dyDescent="0.25">
      <c r="A256" s="37">
        <v>811</v>
      </c>
      <c r="B256" s="16">
        <v>8.1999999999999993</v>
      </c>
      <c r="C256" s="149" t="s">
        <v>328</v>
      </c>
      <c r="D256" s="106"/>
      <c r="E256" s="45"/>
      <c r="F256" s="124"/>
      <c r="G256" s="121" t="str">
        <f>IF(D256="","",(IFERROR(VLOOKUP(F256,Risk!$A$1:$B$3,2,FALSE)*(100%-D256),"")))</f>
        <v/>
      </c>
    </row>
    <row r="257" spans="1:7" ht="63.75" x14ac:dyDescent="0.25">
      <c r="A257" s="20">
        <v>812</v>
      </c>
      <c r="B257" s="231">
        <v>8.1999999999999993</v>
      </c>
      <c r="C257" s="222" t="s">
        <v>329</v>
      </c>
      <c r="D257" s="217"/>
      <c r="E257" s="234"/>
      <c r="F257" s="219"/>
      <c r="G257" s="216" t="str">
        <f>IF(D257="","",(IFERROR(VLOOKUP(F257,Risk!$A$1:$B$3,2,FALSE)*(100%-D257),"")))</f>
        <v/>
      </c>
    </row>
    <row r="258" spans="1:7" ht="15.75" customHeight="1" thickBot="1" x14ac:dyDescent="0.3">
      <c r="A258" s="275" t="s">
        <v>334</v>
      </c>
      <c r="B258" s="276"/>
      <c r="C258" s="276"/>
      <c r="D258" s="276"/>
      <c r="E258" s="276"/>
      <c r="F258" s="276"/>
      <c r="G258" s="116"/>
    </row>
    <row r="259" spans="1:7" ht="63.75" x14ac:dyDescent="0.25">
      <c r="A259" s="108">
        <v>813</v>
      </c>
      <c r="B259" s="114" t="s">
        <v>38</v>
      </c>
      <c r="C259" s="153" t="s">
        <v>335</v>
      </c>
      <c r="D259" s="106"/>
      <c r="E259" s="115"/>
      <c r="F259" s="123"/>
      <c r="G259" s="121" t="str">
        <f>IF(D259="","",(IFERROR(VLOOKUP(F259,Risk!$A$1:$B$3,2,FALSE)*(100%-D259),"")))</f>
        <v/>
      </c>
    </row>
    <row r="260" spans="1:7" ht="63.75" x14ac:dyDescent="0.25">
      <c r="A260" s="37">
        <v>814</v>
      </c>
      <c r="B260" s="16" t="s">
        <v>38</v>
      </c>
      <c r="C260" s="149" t="s">
        <v>336</v>
      </c>
      <c r="D260" s="106"/>
      <c r="E260" s="45"/>
      <c r="F260" s="124"/>
      <c r="G260" s="121" t="str">
        <f>IF(D260="","",(IFERROR(VLOOKUP(F260,Risk!$A$1:$B$3,2,FALSE)*(100%-D260),"")))</f>
        <v/>
      </c>
    </row>
    <row r="261" spans="1:7" ht="63.75" x14ac:dyDescent="0.25">
      <c r="A261" s="37">
        <v>815</v>
      </c>
      <c r="B261" s="16" t="s">
        <v>38</v>
      </c>
      <c r="C261" s="149" t="s">
        <v>337</v>
      </c>
      <c r="D261" s="106"/>
      <c r="E261" s="45"/>
      <c r="F261" s="124"/>
      <c r="G261" s="121" t="str">
        <f>IF(D261="","",(IFERROR(VLOOKUP(F261,Risk!$A$1:$B$3,2,FALSE)*(100%-D261),"")))</f>
        <v/>
      </c>
    </row>
    <row r="262" spans="1:7" ht="51" x14ac:dyDescent="0.25">
      <c r="A262" s="37">
        <v>816</v>
      </c>
      <c r="B262" s="16" t="s">
        <v>38</v>
      </c>
      <c r="C262" s="149" t="s">
        <v>338</v>
      </c>
      <c r="D262" s="106"/>
      <c r="E262" s="45"/>
      <c r="F262" s="124"/>
      <c r="G262" s="121" t="str">
        <f>IF(D262="","",(IFERROR(VLOOKUP(F262,Risk!$A$1:$B$3,2,FALSE)*(100%-D262),"")))</f>
        <v/>
      </c>
    </row>
    <row r="263" spans="1:7" ht="76.5" x14ac:dyDescent="0.25">
      <c r="A263" s="37">
        <v>817</v>
      </c>
      <c r="B263" s="16" t="s">
        <v>39</v>
      </c>
      <c r="C263" s="149" t="s">
        <v>339</v>
      </c>
      <c r="D263" s="148"/>
      <c r="E263" s="36"/>
      <c r="F263" s="147"/>
      <c r="G263" s="121" t="str">
        <f>IF(D263="","",(IFERROR(VLOOKUP(F263,Risk!$A$1:$B$3,2,FALSE)*(100%-D263),"")))</f>
        <v/>
      </c>
    </row>
    <row r="264" spans="1:7" ht="89.25" x14ac:dyDescent="0.25">
      <c r="A264" s="37">
        <v>818</v>
      </c>
      <c r="B264" s="16" t="s">
        <v>39</v>
      </c>
      <c r="C264" s="149" t="s">
        <v>340</v>
      </c>
      <c r="D264" s="106"/>
      <c r="E264" s="45"/>
      <c r="F264" s="124"/>
      <c r="G264" s="121" t="str">
        <f>IF(D264="","",(IFERROR(VLOOKUP(F264,Risk!$A$1:$B$3,2,FALSE)*(100%-D264),"")))</f>
        <v/>
      </c>
    </row>
    <row r="265" spans="1:7" ht="102" x14ac:dyDescent="0.25">
      <c r="A265" s="37">
        <v>819</v>
      </c>
      <c r="B265" s="16" t="s">
        <v>39</v>
      </c>
      <c r="C265" s="149" t="s">
        <v>341</v>
      </c>
      <c r="D265" s="106"/>
      <c r="E265" s="223"/>
      <c r="F265" s="124"/>
      <c r="G265" s="121" t="str">
        <f>IF(D265="","",(IFERROR(VLOOKUP(F265,Risk!$A$1:$B$3,2,FALSE)*(100%-D265),"")))</f>
        <v/>
      </c>
    </row>
    <row r="266" spans="1:7" ht="153.75" thickBot="1" x14ac:dyDescent="0.3">
      <c r="A266" s="107">
        <v>820</v>
      </c>
      <c r="B266" s="22" t="s">
        <v>39</v>
      </c>
      <c r="C266" s="154" t="s">
        <v>342</v>
      </c>
      <c r="D266" s="113"/>
      <c r="E266" s="115"/>
      <c r="F266" s="125"/>
      <c r="G266" s="122" t="str">
        <f>IF(D266="","",(IFERROR(VLOOKUP(F266,Risk!$A$1:$B$3,2,FALSE)*(100%-D266),"")))</f>
        <v/>
      </c>
    </row>
    <row r="267" spans="1:7" ht="15.75" customHeight="1" thickBot="1" x14ac:dyDescent="0.3">
      <c r="A267" s="256" t="s">
        <v>343</v>
      </c>
      <c r="B267" s="257"/>
      <c r="C267" s="257"/>
      <c r="D267" s="257"/>
      <c r="E267" s="257"/>
      <c r="F267" s="257"/>
      <c r="G267" s="105"/>
    </row>
    <row r="268" spans="1:7" ht="102" x14ac:dyDescent="0.25">
      <c r="A268" s="108">
        <v>821</v>
      </c>
      <c r="B268" s="114">
        <v>8.4</v>
      </c>
      <c r="C268" s="153" t="s">
        <v>344</v>
      </c>
      <c r="D268" s="106"/>
      <c r="E268" s="115"/>
      <c r="F268" s="123"/>
      <c r="G268" s="121" t="str">
        <f>IF(D268="","",(IFERROR(VLOOKUP(F268,Risk!$A$1:$B$3,2,FALSE)*(100%-D268),"")))</f>
        <v/>
      </c>
    </row>
    <row r="269" spans="1:7" ht="63.75" x14ac:dyDescent="0.25">
      <c r="A269" s="37">
        <v>822</v>
      </c>
      <c r="B269" s="16">
        <v>8.4</v>
      </c>
      <c r="C269" s="149" t="s">
        <v>345</v>
      </c>
      <c r="D269" s="106"/>
      <c r="E269" s="45"/>
      <c r="F269" s="124"/>
      <c r="G269" s="121" t="str">
        <f>IF(D269="","",(IFERROR(VLOOKUP(F269,Risk!$A$1:$B$3,2,FALSE)*(100%-D269),"")))</f>
        <v/>
      </c>
    </row>
    <row r="270" spans="1:7" ht="63.75" x14ac:dyDescent="0.25">
      <c r="A270" s="37">
        <v>823</v>
      </c>
      <c r="B270" s="16">
        <v>8.4</v>
      </c>
      <c r="C270" s="149" t="s">
        <v>346</v>
      </c>
      <c r="D270" s="106"/>
      <c r="E270" s="45"/>
      <c r="F270" s="124"/>
      <c r="G270" s="121" t="str">
        <f>IF(D270="","",(IFERROR(VLOOKUP(F270,Risk!$A$1:$B$3,2,FALSE)*(100%-D270),"")))</f>
        <v/>
      </c>
    </row>
    <row r="271" spans="1:7" ht="153" x14ac:dyDescent="0.25">
      <c r="A271" s="20">
        <v>824</v>
      </c>
      <c r="B271" s="231">
        <v>8.4</v>
      </c>
      <c r="C271" s="222" t="s">
        <v>347</v>
      </c>
      <c r="D271" s="217"/>
      <c r="E271" s="234"/>
      <c r="F271" s="219"/>
      <c r="G271" s="216" t="str">
        <f>IF(D271="","",(IFERROR(VLOOKUP(F271,Risk!$A$1:$B$3,2,FALSE)*(100%-D271),"")))</f>
        <v/>
      </c>
    </row>
    <row r="272" spans="1:7" ht="18.75" customHeight="1" thickBot="1" x14ac:dyDescent="0.3">
      <c r="A272" s="258" t="s">
        <v>348</v>
      </c>
      <c r="B272" s="259"/>
      <c r="C272" s="259"/>
      <c r="D272" s="259"/>
      <c r="E272" s="259"/>
      <c r="F272" s="259"/>
      <c r="G272" s="131"/>
    </row>
    <row r="273" spans="1:7" ht="15.75" customHeight="1" thickBot="1" x14ac:dyDescent="0.3">
      <c r="A273" s="256" t="s">
        <v>349</v>
      </c>
      <c r="B273" s="257"/>
      <c r="C273" s="257"/>
      <c r="D273" s="257"/>
      <c r="E273" s="257"/>
      <c r="F273" s="257"/>
      <c r="G273" s="116"/>
    </row>
    <row r="274" spans="1:7" ht="76.5" x14ac:dyDescent="0.25">
      <c r="A274" s="108">
        <v>901</v>
      </c>
      <c r="B274" s="114" t="s">
        <v>40</v>
      </c>
      <c r="C274" s="206" t="s">
        <v>350</v>
      </c>
      <c r="D274" s="106"/>
      <c r="E274" s="115"/>
      <c r="F274" s="123"/>
      <c r="G274" s="121" t="str">
        <f>IF(D274="","",(IFERROR(VLOOKUP(F274,Risk!$A$1:$B$3,2,FALSE)*(100%-D274),"")))</f>
        <v/>
      </c>
    </row>
    <row r="275" spans="1:7" ht="76.5" x14ac:dyDescent="0.25">
      <c r="A275" s="37">
        <v>902</v>
      </c>
      <c r="B275" s="16" t="s">
        <v>40</v>
      </c>
      <c r="C275" s="151" t="s">
        <v>351</v>
      </c>
      <c r="D275" s="106"/>
      <c r="E275" s="45"/>
      <c r="F275" s="124"/>
      <c r="G275" s="121" t="str">
        <f>IF(D275="","",(IFERROR(VLOOKUP(F275,Risk!$A$1:$B$3,2,FALSE)*(100%-D275),"")))</f>
        <v/>
      </c>
    </row>
    <row r="276" spans="1:7" ht="63.75" x14ac:dyDescent="0.25">
      <c r="A276" s="37">
        <v>903</v>
      </c>
      <c r="B276" s="16" t="s">
        <v>40</v>
      </c>
      <c r="C276" s="151" t="s">
        <v>352</v>
      </c>
      <c r="D276" s="106"/>
      <c r="E276" s="45"/>
      <c r="F276" s="124"/>
      <c r="G276" s="121" t="str">
        <f>IF(D276="","",(IFERROR(VLOOKUP(F276,Risk!$A$1:$B$3,2,FALSE)*(100%-D276),"")))</f>
        <v/>
      </c>
    </row>
    <row r="277" spans="1:7" ht="102" x14ac:dyDescent="0.25">
      <c r="A277" s="37">
        <v>904</v>
      </c>
      <c r="B277" s="16" t="s">
        <v>40</v>
      </c>
      <c r="C277" s="151" t="s">
        <v>353</v>
      </c>
      <c r="D277" s="106"/>
      <c r="E277" s="45"/>
      <c r="F277" s="124"/>
      <c r="G277" s="121" t="str">
        <f>IF(D277="","",(IFERROR(VLOOKUP(F277,Risk!$A$1:$B$3,2,FALSE)*(100%-D277),"")))</f>
        <v/>
      </c>
    </row>
    <row r="278" spans="1:7" ht="25.5" x14ac:dyDescent="0.25">
      <c r="A278" s="37">
        <v>905</v>
      </c>
      <c r="B278" s="16" t="s">
        <v>40</v>
      </c>
      <c r="C278" s="151" t="s">
        <v>354</v>
      </c>
      <c r="D278" s="106"/>
      <c r="E278" s="45"/>
      <c r="F278" s="176"/>
      <c r="G278" s="121" t="str">
        <f>IF(D278="","",(IFERROR(VLOOKUP(F278,Risk!$A$1:$B$3,2,FALSE)*(100%-D278),"")))</f>
        <v/>
      </c>
    </row>
    <row r="279" spans="1:7" ht="63.75" x14ac:dyDescent="0.25">
      <c r="A279" s="37">
        <v>906</v>
      </c>
      <c r="B279" s="16" t="s">
        <v>41</v>
      </c>
      <c r="C279" s="151" t="s">
        <v>355</v>
      </c>
      <c r="D279" s="106"/>
      <c r="E279" s="45"/>
      <c r="F279" s="176"/>
      <c r="G279" s="121" t="str">
        <f>IF(D279="","",(IFERROR(VLOOKUP(F279,Risk!$A$1:$B$3,2,FALSE)*(100%-D279),"")))</f>
        <v/>
      </c>
    </row>
    <row r="280" spans="1:7" ht="76.5" x14ac:dyDescent="0.25">
      <c r="A280" s="37">
        <v>907</v>
      </c>
      <c r="B280" s="16" t="s">
        <v>42</v>
      </c>
      <c r="C280" s="151" t="s">
        <v>356</v>
      </c>
      <c r="D280" s="106"/>
      <c r="E280" s="45"/>
      <c r="F280" s="176"/>
      <c r="G280" s="121" t="str">
        <f>IF(D280="","",(IFERROR(VLOOKUP(F280,Risk!$A$1:$B$3,2,FALSE)*(100%-D280),"")))</f>
        <v/>
      </c>
    </row>
    <row r="281" spans="1:7" ht="63.75" x14ac:dyDescent="0.25">
      <c r="A281" s="37">
        <v>908</v>
      </c>
      <c r="B281" s="16" t="s">
        <v>43</v>
      </c>
      <c r="C281" s="151" t="s">
        <v>357</v>
      </c>
      <c r="D281" s="106"/>
      <c r="E281" s="223"/>
      <c r="F281" s="176"/>
      <c r="G281" s="121" t="str">
        <f>IF(D281="","",(IFERROR(VLOOKUP(F281,Risk!$A$1:$B$3,2,FALSE)*(100%-D281),"")))</f>
        <v/>
      </c>
    </row>
    <row r="282" spans="1:7" ht="76.5" x14ac:dyDescent="0.25">
      <c r="A282" s="37">
        <v>909</v>
      </c>
      <c r="B282" s="16" t="s">
        <v>44</v>
      </c>
      <c r="C282" s="151" t="s">
        <v>358</v>
      </c>
      <c r="D282" s="106"/>
      <c r="E282" s="115"/>
      <c r="F282" s="124"/>
      <c r="G282" s="121" t="str">
        <f>IF(D282="","",(IFERROR(VLOOKUP(F282,Risk!$A$1:$B$3,2,FALSE)*(100%-D282),"")))</f>
        <v/>
      </c>
    </row>
    <row r="283" spans="1:7" s="291" customFormat="1" ht="45" customHeight="1" x14ac:dyDescent="0.25">
      <c r="A283" s="298">
        <v>910</v>
      </c>
      <c r="B283" s="300" t="s">
        <v>44</v>
      </c>
      <c r="C283" s="296" t="s">
        <v>359</v>
      </c>
      <c r="D283" s="289"/>
      <c r="E283" s="287"/>
      <c r="F283" s="302"/>
      <c r="G283" s="250" t="str">
        <f>IF(D283="","",(IFERROR(VLOOKUP(F283,Risk!$A$1:$B$3,2,FALSE)*(100%-D283),"")))</f>
        <v/>
      </c>
    </row>
    <row r="284" spans="1:7" s="291" customFormat="1" ht="15" customHeight="1" x14ac:dyDescent="0.25">
      <c r="A284" s="299"/>
      <c r="B284" s="301"/>
      <c r="C284" s="297"/>
      <c r="D284" s="290"/>
      <c r="E284" s="288"/>
      <c r="F284" s="303"/>
      <c r="G284" s="252"/>
    </row>
    <row r="285" spans="1:7" ht="39" thickBot="1" x14ac:dyDescent="0.3">
      <c r="A285" s="107">
        <v>911</v>
      </c>
      <c r="B285" s="22" t="s">
        <v>44</v>
      </c>
      <c r="C285" s="205" t="s">
        <v>360</v>
      </c>
      <c r="D285" s="113"/>
      <c r="E285" s="45"/>
      <c r="F285" s="125"/>
      <c r="G285" s="122" t="str">
        <f>IF(D285="","",(IFERROR(VLOOKUP(F285,Risk!$A$1:$B$3,2,FALSE)*(100%-D285),"")))</f>
        <v/>
      </c>
    </row>
    <row r="286" spans="1:7" ht="15.75" customHeight="1" thickBot="1" x14ac:dyDescent="0.3">
      <c r="A286" s="256" t="s">
        <v>361</v>
      </c>
      <c r="B286" s="257"/>
      <c r="C286" s="257"/>
      <c r="D286" s="257"/>
      <c r="E286" s="257"/>
      <c r="F286" s="257"/>
      <c r="G286" s="105"/>
    </row>
    <row r="287" spans="1:7" ht="76.5" x14ac:dyDescent="0.25">
      <c r="A287" s="108">
        <v>912</v>
      </c>
      <c r="B287" s="114" t="s">
        <v>45</v>
      </c>
      <c r="C287" s="150" t="s">
        <v>362</v>
      </c>
      <c r="D287" s="106"/>
      <c r="E287" s="115"/>
      <c r="F287" s="123"/>
      <c r="G287" s="121" t="str">
        <f>IF(D287="","",(IFERROR(VLOOKUP(F287,Risk!$A$1:$B$3,2,FALSE)*(100%-D287),"")))</f>
        <v/>
      </c>
    </row>
    <row r="288" spans="1:7" ht="76.5" x14ac:dyDescent="0.25">
      <c r="A288" s="37">
        <v>913</v>
      </c>
      <c r="B288" s="16" t="s">
        <v>46</v>
      </c>
      <c r="C288" s="151" t="s">
        <v>363</v>
      </c>
      <c r="D288" s="106"/>
      <c r="E288" s="45"/>
      <c r="F288" s="124"/>
      <c r="G288" s="121" t="str">
        <f>IF(D288="","",(IFERROR(VLOOKUP(F288,Risk!$A$1:$B$3,2,FALSE)*(100%-D288),"")))</f>
        <v/>
      </c>
    </row>
    <row r="289" spans="1:7" ht="25.5" x14ac:dyDescent="0.25">
      <c r="A289" s="37">
        <v>914</v>
      </c>
      <c r="B289" s="16" t="s">
        <v>46</v>
      </c>
      <c r="C289" s="151" t="s">
        <v>364</v>
      </c>
      <c r="D289" s="106"/>
      <c r="E289" s="45"/>
      <c r="F289" s="200"/>
      <c r="G289" s="121" t="str">
        <f>IF(D289="","",(IFERROR(VLOOKUP(F289,Risk!$A$1:$B$3,2,FALSE)*(100%-D289),"")))</f>
        <v/>
      </c>
    </row>
    <row r="290" spans="1:7" ht="38.25" x14ac:dyDescent="0.25">
      <c r="A290" s="37">
        <v>915</v>
      </c>
      <c r="B290" s="16" t="s">
        <v>46</v>
      </c>
      <c r="C290" s="151" t="s">
        <v>365</v>
      </c>
      <c r="D290" s="106"/>
      <c r="E290" s="45"/>
      <c r="F290" s="124"/>
      <c r="G290" s="121" t="str">
        <f>IF(D290="","",(IFERROR(VLOOKUP(F290,Risk!$A$1:$B$3,2,FALSE)*(100%-D290),"")))</f>
        <v/>
      </c>
    </row>
    <row r="291" spans="1:7" ht="89.25" x14ac:dyDescent="0.25">
      <c r="A291" s="20">
        <v>916</v>
      </c>
      <c r="B291" s="231" t="s">
        <v>47</v>
      </c>
      <c r="C291" s="151" t="s">
        <v>366</v>
      </c>
      <c r="D291" s="217"/>
      <c r="E291" s="234"/>
      <c r="F291" s="219"/>
      <c r="G291" s="216" t="str">
        <f>IF(D291="","",(IFERROR(VLOOKUP(F291,Risk!$A$1:$B$3,2,FALSE)*(100%-D291),"")))</f>
        <v/>
      </c>
    </row>
    <row r="292" spans="1:7" ht="15.75" customHeight="1" thickBot="1" x14ac:dyDescent="0.3">
      <c r="A292" s="275" t="s">
        <v>367</v>
      </c>
      <c r="B292" s="276"/>
      <c r="C292" s="276"/>
      <c r="D292" s="276"/>
      <c r="E292" s="276"/>
      <c r="F292" s="276"/>
      <c r="G292" s="116"/>
    </row>
    <row r="293" spans="1:7" ht="63.75" x14ac:dyDescent="0.25">
      <c r="A293" s="10">
        <v>917</v>
      </c>
      <c r="B293" s="7">
        <v>9.4</v>
      </c>
      <c r="C293" s="150" t="s">
        <v>368</v>
      </c>
      <c r="D293" s="106"/>
      <c r="E293" s="115"/>
      <c r="F293" s="123"/>
      <c r="G293" s="121" t="str">
        <f>IF(D293="","",(IFERROR(VLOOKUP(F293,Risk!$A$1:$B$3,2,FALSE)*(100%-D293),"")))</f>
        <v/>
      </c>
    </row>
    <row r="294" spans="1:7" ht="76.5" x14ac:dyDescent="0.25">
      <c r="A294" s="11">
        <v>918</v>
      </c>
      <c r="B294" s="8">
        <v>9.4</v>
      </c>
      <c r="C294" s="151" t="s">
        <v>369</v>
      </c>
      <c r="D294" s="106"/>
      <c r="E294" s="45"/>
      <c r="F294" s="124"/>
      <c r="G294" s="121" t="str">
        <f>IF(D294="","",(IFERROR(VLOOKUP(F294,Risk!$A$1:$B$3,2,FALSE)*(100%-D294),"")))</f>
        <v/>
      </c>
    </row>
    <row r="295" spans="1:7" ht="76.5" x14ac:dyDescent="0.25">
      <c r="A295" s="11">
        <v>919</v>
      </c>
      <c r="B295" s="8">
        <v>9.4</v>
      </c>
      <c r="C295" s="151" t="s">
        <v>370</v>
      </c>
      <c r="D295" s="106"/>
      <c r="E295" s="45"/>
      <c r="F295" s="124"/>
      <c r="G295" s="121" t="str">
        <f>IF(D295="","",(IFERROR(VLOOKUP(F295,Risk!$A$1:$B$3,2,FALSE)*(100%-D295),"")))</f>
        <v/>
      </c>
    </row>
    <row r="296" spans="1:7" ht="76.5" x14ac:dyDescent="0.25">
      <c r="A296" s="11">
        <v>920</v>
      </c>
      <c r="B296" s="8">
        <v>9.4</v>
      </c>
      <c r="C296" s="151" t="s">
        <v>371</v>
      </c>
      <c r="D296" s="106"/>
      <c r="E296" s="45"/>
      <c r="F296" s="124"/>
      <c r="G296" s="121" t="str">
        <f>IF(D296="","",(IFERROR(VLOOKUP(F296,Risk!$A$1:$B$3,2,FALSE)*(100%-D296),"")))</f>
        <v/>
      </c>
    </row>
    <row r="297" spans="1:7" ht="63.75" x14ac:dyDescent="0.25">
      <c r="A297" s="11">
        <v>921</v>
      </c>
      <c r="B297" s="8">
        <v>9.4</v>
      </c>
      <c r="C297" s="151" t="s">
        <v>372</v>
      </c>
      <c r="D297" s="106"/>
      <c r="E297" s="45"/>
      <c r="F297" s="124"/>
      <c r="G297" s="121" t="str">
        <f>IF(D297="","",(IFERROR(VLOOKUP(F297,Risk!$A$1:$B$3,2,FALSE)*(100%-D297),"")))</f>
        <v/>
      </c>
    </row>
    <row r="298" spans="1:7" ht="76.5" x14ac:dyDescent="0.25">
      <c r="A298" s="11">
        <v>922</v>
      </c>
      <c r="B298" s="8">
        <v>9.4</v>
      </c>
      <c r="C298" s="151" t="s">
        <v>373</v>
      </c>
      <c r="D298" s="106"/>
      <c r="E298" s="45"/>
      <c r="F298" s="124"/>
      <c r="G298" s="121" t="str">
        <f>IF(D298="","",(IFERROR(VLOOKUP(F298,Risk!$A$1:$B$3,2,FALSE)*(100%-D298),"")))</f>
        <v/>
      </c>
    </row>
    <row r="299" spans="1:7" ht="90" thickBot="1" x14ac:dyDescent="0.3">
      <c r="A299" s="12">
        <v>923</v>
      </c>
      <c r="B299" s="9">
        <v>9.4</v>
      </c>
      <c r="C299" s="152" t="s">
        <v>374</v>
      </c>
      <c r="D299" s="113"/>
      <c r="E299" s="45"/>
      <c r="F299" s="125"/>
      <c r="G299" s="122" t="str">
        <f>IF(D299="","",(IFERROR(VLOOKUP(F299,Risk!$A$1:$B$3,2,FALSE)*(100%-D299),"")))</f>
        <v/>
      </c>
    </row>
    <row r="300" spans="1:7" ht="15.75" customHeight="1" thickBot="1" x14ac:dyDescent="0.3">
      <c r="A300" s="256" t="s">
        <v>375</v>
      </c>
      <c r="B300" s="257"/>
      <c r="C300" s="257"/>
      <c r="D300" s="257"/>
      <c r="E300" s="257"/>
      <c r="F300" s="257"/>
      <c r="G300" s="105"/>
    </row>
    <row r="301" spans="1:7" ht="63.75" x14ac:dyDescent="0.25">
      <c r="A301" s="10">
        <v>924</v>
      </c>
      <c r="B301" s="7" t="s">
        <v>48</v>
      </c>
      <c r="C301" s="150" t="s">
        <v>376</v>
      </c>
      <c r="D301" s="106"/>
      <c r="E301" s="115"/>
      <c r="F301" s="123"/>
      <c r="G301" s="121" t="str">
        <f>IF(D301="","",(IFERROR(VLOOKUP(F301,Risk!$A$1:$B$3,2,FALSE)*(100%-D301),"")))</f>
        <v/>
      </c>
    </row>
    <row r="302" spans="1:7" ht="89.25" x14ac:dyDescent="0.25">
      <c r="A302" s="11">
        <v>925</v>
      </c>
      <c r="B302" s="8" t="s">
        <v>48</v>
      </c>
      <c r="C302" s="151" t="s">
        <v>377</v>
      </c>
      <c r="D302" s="106"/>
      <c r="E302" s="45"/>
      <c r="F302" s="176"/>
      <c r="G302" s="121" t="str">
        <f>IF(D302="","",(IFERROR(VLOOKUP(F302,Risk!$A$1:$B$3,2,FALSE)*(100%-D302),"")))</f>
        <v/>
      </c>
    </row>
    <row r="303" spans="1:7" ht="76.5" x14ac:dyDescent="0.25">
      <c r="A303" s="11">
        <v>926</v>
      </c>
      <c r="B303" s="8" t="s">
        <v>48</v>
      </c>
      <c r="C303" s="151" t="s">
        <v>378</v>
      </c>
      <c r="D303" s="106"/>
      <c r="E303" s="45"/>
      <c r="F303" s="176"/>
      <c r="G303" s="121" t="str">
        <f>IF(D303="","",(IFERROR(VLOOKUP(F303,Risk!$A$1:$B$3,2,FALSE)*(100%-D303),"")))</f>
        <v/>
      </c>
    </row>
    <row r="304" spans="1:7" ht="63.75" x14ac:dyDescent="0.25">
      <c r="A304" s="11">
        <v>927</v>
      </c>
      <c r="B304" s="8" t="s">
        <v>49</v>
      </c>
      <c r="C304" s="151" t="s">
        <v>379</v>
      </c>
      <c r="D304" s="106"/>
      <c r="E304" s="45"/>
      <c r="F304" s="176"/>
      <c r="G304" s="121" t="str">
        <f>IF(D304="","",(IFERROR(VLOOKUP(F304,Risk!$A$1:$B$3,2,FALSE)*(100%-D304),"")))</f>
        <v/>
      </c>
    </row>
    <row r="305" spans="1:7" ht="51" x14ac:dyDescent="0.25">
      <c r="A305" s="11">
        <v>928</v>
      </c>
      <c r="B305" s="8" t="s">
        <v>50</v>
      </c>
      <c r="C305" s="151" t="s">
        <v>380</v>
      </c>
      <c r="D305" s="106"/>
      <c r="E305" s="45"/>
      <c r="F305" s="176"/>
      <c r="G305" s="121" t="str">
        <f>IF(D305="","",(IFERROR(VLOOKUP(F305,Risk!$A$1:$B$3,2,FALSE)*(100%-D305),"")))</f>
        <v/>
      </c>
    </row>
    <row r="306" spans="1:7" ht="76.5" x14ac:dyDescent="0.25">
      <c r="A306" s="11">
        <v>929</v>
      </c>
      <c r="B306" s="8" t="s">
        <v>50</v>
      </c>
      <c r="C306" s="151" t="s">
        <v>381</v>
      </c>
      <c r="D306" s="106"/>
      <c r="E306" s="45"/>
      <c r="F306" s="176"/>
      <c r="G306" s="121" t="str">
        <f>IF(D306="","",(IFERROR(VLOOKUP(F306,Risk!$A$1:$B$3,2,FALSE)*(100%-D306),"")))</f>
        <v/>
      </c>
    </row>
    <row r="307" spans="1:7" ht="63.75" x14ac:dyDescent="0.25">
      <c r="A307" s="11">
        <v>930</v>
      </c>
      <c r="B307" s="8" t="s">
        <v>50</v>
      </c>
      <c r="C307" s="151" t="s">
        <v>382</v>
      </c>
      <c r="D307" s="148"/>
      <c r="E307" s="36"/>
      <c r="F307" s="176"/>
      <c r="G307" s="121" t="str">
        <f>IF(D307="","",(IFERROR(VLOOKUP(F307,Risk!$A$1:$B$3,2,FALSE)*(100%-D307),"")))</f>
        <v/>
      </c>
    </row>
    <row r="308" spans="1:7" ht="51" x14ac:dyDescent="0.25">
      <c r="A308" s="11">
        <v>931</v>
      </c>
      <c r="B308" s="8" t="s">
        <v>50</v>
      </c>
      <c r="C308" s="151" t="s">
        <v>383</v>
      </c>
      <c r="D308" s="167"/>
      <c r="E308" s="235"/>
      <c r="F308" s="164"/>
      <c r="G308" s="173" t="str">
        <f>IF(D308="","",(IFERROR(VLOOKUP(F308,Risk!$A$1:$B$3,2,FALSE)*(100%-D308),"")))</f>
        <v/>
      </c>
    </row>
    <row r="309" spans="1:7" ht="18.75" thickBot="1" x14ac:dyDescent="0.3">
      <c r="A309" s="277" t="s">
        <v>384</v>
      </c>
      <c r="B309" s="278"/>
      <c r="C309" s="278"/>
      <c r="D309" s="278"/>
      <c r="E309" s="278"/>
      <c r="F309" s="278"/>
      <c r="G309" s="131"/>
    </row>
    <row r="310" spans="1:7" ht="15.75" customHeight="1" thickBot="1" x14ac:dyDescent="0.3">
      <c r="A310" s="285" t="s">
        <v>385</v>
      </c>
      <c r="B310" s="286"/>
      <c r="C310" s="286"/>
      <c r="D310" s="286"/>
      <c r="E310" s="286"/>
      <c r="F310" s="286"/>
      <c r="G310" s="116"/>
    </row>
    <row r="311" spans="1:7" ht="51" x14ac:dyDescent="0.25">
      <c r="A311" s="108">
        <v>1001</v>
      </c>
      <c r="B311" s="114" t="s">
        <v>51</v>
      </c>
      <c r="C311" s="153" t="s">
        <v>386</v>
      </c>
      <c r="D311" s="106"/>
      <c r="E311" s="115"/>
      <c r="F311" s="123"/>
      <c r="G311" s="121" t="str">
        <f>IF(D311="","",(IFERROR(VLOOKUP(F311,Risk!$A$1:$B$3,2,FALSE)*(100%-D311),"")))</f>
        <v/>
      </c>
    </row>
    <row r="312" spans="1:7" ht="63.75" x14ac:dyDescent="0.25">
      <c r="A312" s="37">
        <v>1002</v>
      </c>
      <c r="B312" s="16" t="s">
        <v>51</v>
      </c>
      <c r="C312" s="149" t="s">
        <v>387</v>
      </c>
      <c r="D312" s="106"/>
      <c r="E312" s="45"/>
      <c r="F312" s="124"/>
      <c r="G312" s="121" t="str">
        <f>IF(D312="","",(IFERROR(VLOOKUP(F312,Risk!$A$1:$B$3,2,FALSE)*(100%-D312),"")))</f>
        <v/>
      </c>
    </row>
    <row r="313" spans="1:7" ht="114.75" x14ac:dyDescent="0.25">
      <c r="A313" s="37">
        <v>1003</v>
      </c>
      <c r="B313" s="16" t="s">
        <v>51</v>
      </c>
      <c r="C313" s="149" t="s">
        <v>388</v>
      </c>
      <c r="D313" s="106"/>
      <c r="E313" s="45"/>
      <c r="F313" s="176"/>
      <c r="G313" s="121" t="str">
        <f>IF(D313="","",(IFERROR(VLOOKUP(F313,Risk!$A$1:$B$3,2,FALSE)*(100%-D313),"")))</f>
        <v/>
      </c>
    </row>
    <row r="314" spans="1:7" ht="63.75" x14ac:dyDescent="0.25">
      <c r="A314" s="37">
        <v>1004</v>
      </c>
      <c r="B314" s="16" t="s">
        <v>51</v>
      </c>
      <c r="C314" s="154" t="s">
        <v>389</v>
      </c>
      <c r="D314" s="106"/>
      <c r="E314" s="45"/>
      <c r="F314" s="176"/>
      <c r="G314" s="121" t="str">
        <f>IF(D314="","",(IFERROR(VLOOKUP(F314,Risk!$A$1:$B$3,2,FALSE)*(100%-D314),"")))</f>
        <v/>
      </c>
    </row>
    <row r="315" spans="1:7" ht="51" x14ac:dyDescent="0.25">
      <c r="A315" s="294">
        <v>1005</v>
      </c>
      <c r="B315" s="292" t="s">
        <v>52</v>
      </c>
      <c r="C315" s="156" t="s">
        <v>390</v>
      </c>
      <c r="D315" s="264"/>
      <c r="E315" s="267"/>
      <c r="F315" s="270"/>
      <c r="G315" s="250" t="str">
        <f>IF(D315="","",(IFERROR(VLOOKUP(F315,Risk!$A$1:$B$3,2,FALSE)*(100%-D315),"")))</f>
        <v/>
      </c>
    </row>
    <row r="316" spans="1:7" x14ac:dyDescent="0.25">
      <c r="A316" s="294"/>
      <c r="B316" s="292"/>
      <c r="C316" s="210" t="s">
        <v>391</v>
      </c>
      <c r="D316" s="265"/>
      <c r="E316" s="268"/>
      <c r="F316" s="271"/>
      <c r="G316" s="251"/>
    </row>
    <row r="317" spans="1:7" ht="25.5" x14ac:dyDescent="0.25">
      <c r="A317" s="294"/>
      <c r="B317" s="292"/>
      <c r="C317" s="210" t="s">
        <v>392</v>
      </c>
      <c r="D317" s="265"/>
      <c r="E317" s="268"/>
      <c r="F317" s="271"/>
      <c r="G317" s="251"/>
    </row>
    <row r="318" spans="1:7" x14ac:dyDescent="0.25">
      <c r="A318" s="294"/>
      <c r="B318" s="292"/>
      <c r="C318" s="210" t="s">
        <v>393</v>
      </c>
      <c r="D318" s="265"/>
      <c r="E318" s="268"/>
      <c r="F318" s="271"/>
      <c r="G318" s="251"/>
    </row>
    <row r="319" spans="1:7" ht="38.25" x14ac:dyDescent="0.25">
      <c r="A319" s="294"/>
      <c r="B319" s="292"/>
      <c r="C319" s="210" t="s">
        <v>394</v>
      </c>
      <c r="D319" s="265"/>
      <c r="E319" s="268"/>
      <c r="F319" s="271"/>
      <c r="G319" s="251"/>
    </row>
    <row r="320" spans="1:7" x14ac:dyDescent="0.25">
      <c r="A320" s="294"/>
      <c r="B320" s="292"/>
      <c r="C320" s="210" t="s">
        <v>395</v>
      </c>
      <c r="D320" s="265"/>
      <c r="E320" s="268"/>
      <c r="F320" s="271"/>
      <c r="G320" s="251"/>
    </row>
    <row r="321" spans="1:7" ht="38.25" x14ac:dyDescent="0.25">
      <c r="A321" s="294"/>
      <c r="B321" s="292"/>
      <c r="C321" s="210" t="s">
        <v>396</v>
      </c>
      <c r="D321" s="265"/>
      <c r="E321" s="268"/>
      <c r="F321" s="271"/>
      <c r="G321" s="251"/>
    </row>
    <row r="322" spans="1:7" ht="38.25" x14ac:dyDescent="0.25">
      <c r="A322" s="295"/>
      <c r="B322" s="293"/>
      <c r="C322" s="236" t="s">
        <v>397</v>
      </c>
      <c r="D322" s="266"/>
      <c r="E322" s="269"/>
      <c r="F322" s="272"/>
      <c r="G322" s="252"/>
    </row>
    <row r="323" spans="1:7" ht="63.75" x14ac:dyDescent="0.25">
      <c r="A323" s="218">
        <v>1006</v>
      </c>
      <c r="B323" s="114" t="s">
        <v>52</v>
      </c>
      <c r="C323" s="153" t="s">
        <v>398</v>
      </c>
      <c r="D323" s="106"/>
      <c r="E323" s="115"/>
      <c r="F323" s="128"/>
      <c r="G323" s="121" t="str">
        <f>IF(D323="","",(IFERROR(VLOOKUP(F323,Risk!$A$1:$B$3,2,FALSE)*(100%-D323),"")))</f>
        <v/>
      </c>
    </row>
    <row r="324" spans="1:7" ht="51.75" thickBot="1" x14ac:dyDescent="0.3">
      <c r="A324" s="31">
        <v>1007</v>
      </c>
      <c r="B324" s="15" t="s">
        <v>52</v>
      </c>
      <c r="C324" s="154" t="s">
        <v>399</v>
      </c>
      <c r="D324" s="113"/>
      <c r="E324" s="45"/>
      <c r="F324" s="129"/>
      <c r="G324" s="122" t="str">
        <f>IF(D324="","",(IFERROR(VLOOKUP(F324,Risk!$A$1:$B$3,2,FALSE)*(100%-D324),"")))</f>
        <v/>
      </c>
    </row>
    <row r="325" spans="1:7" ht="15.75" customHeight="1" thickBot="1" x14ac:dyDescent="0.3">
      <c r="A325" s="256" t="s">
        <v>400</v>
      </c>
      <c r="B325" s="257"/>
      <c r="C325" s="257"/>
      <c r="D325" s="257"/>
      <c r="E325" s="257"/>
      <c r="F325" s="257"/>
      <c r="G325" s="105"/>
    </row>
    <row r="326" spans="1:7" ht="76.5" x14ac:dyDescent="0.25">
      <c r="A326" s="108">
        <v>1008</v>
      </c>
      <c r="B326" s="114" t="s">
        <v>53</v>
      </c>
      <c r="C326" s="153" t="s">
        <v>401</v>
      </c>
      <c r="D326" s="106"/>
      <c r="E326" s="115"/>
      <c r="F326" s="130"/>
      <c r="G326" s="121" t="str">
        <f>IF(D326="","",(IFERROR(VLOOKUP(F326,Risk!$A$1:$B$3,2,FALSE)*(100%-D326),"")))</f>
        <v/>
      </c>
    </row>
    <row r="327" spans="1:7" ht="76.5" x14ac:dyDescent="0.25">
      <c r="A327" s="37">
        <v>1009</v>
      </c>
      <c r="B327" s="16" t="s">
        <v>53</v>
      </c>
      <c r="C327" s="149" t="s">
        <v>402</v>
      </c>
      <c r="D327" s="106"/>
      <c r="E327" s="45"/>
      <c r="F327" s="128"/>
      <c r="G327" s="121" t="str">
        <f>IF(D327="","",(IFERROR(VLOOKUP(F327,Risk!$A$1:$B$3,2,FALSE)*(100%-D327),"")))</f>
        <v/>
      </c>
    </row>
    <row r="328" spans="1:7" ht="63.75" x14ac:dyDescent="0.25">
      <c r="A328" s="37">
        <v>1010</v>
      </c>
      <c r="B328" s="16" t="s">
        <v>53</v>
      </c>
      <c r="C328" s="149" t="s">
        <v>403</v>
      </c>
      <c r="D328" s="106"/>
      <c r="E328" s="45"/>
      <c r="F328" s="128"/>
      <c r="G328" s="121" t="str">
        <f>IF(D328="","",(IFERROR(VLOOKUP(F328,Risk!$A$1:$B$3,2,FALSE)*(100%-D328),"")))</f>
        <v/>
      </c>
    </row>
    <row r="329" spans="1:7" ht="76.5" x14ac:dyDescent="0.25">
      <c r="A329" s="37">
        <v>1011</v>
      </c>
      <c r="B329" s="16" t="s">
        <v>54</v>
      </c>
      <c r="C329" s="149" t="s">
        <v>404</v>
      </c>
      <c r="D329" s="148"/>
      <c r="E329" s="36"/>
      <c r="F329" s="176"/>
      <c r="G329" s="121" t="str">
        <f>IF(D329="","",(IFERROR(VLOOKUP(F329,Risk!$A$1:$B$3,2,FALSE)*(100%-D329),"")))</f>
        <v/>
      </c>
    </row>
    <row r="330" spans="1:7" ht="63.75" x14ac:dyDescent="0.25">
      <c r="A330" s="37">
        <v>1012</v>
      </c>
      <c r="B330" s="16" t="s">
        <v>54</v>
      </c>
      <c r="C330" s="149" t="s">
        <v>405</v>
      </c>
      <c r="D330" s="148"/>
      <c r="E330" s="36"/>
      <c r="F330" s="176"/>
      <c r="G330" s="121" t="str">
        <f>IF(D330="","",(IFERROR(VLOOKUP(F330,Risk!$A$1:$B$3,2,FALSE)*(100%-D330),"")))</f>
        <v/>
      </c>
    </row>
    <row r="331" spans="1:7" ht="76.5" x14ac:dyDescent="0.25">
      <c r="A331" s="37">
        <v>1013</v>
      </c>
      <c r="B331" s="16" t="s">
        <v>54</v>
      </c>
      <c r="C331" s="149" t="s">
        <v>406</v>
      </c>
      <c r="D331" s="148"/>
      <c r="E331" s="36"/>
      <c r="F331" s="176"/>
      <c r="G331" s="121" t="str">
        <f>IF(D331="","",(IFERROR(VLOOKUP(F331,Risk!$A$1:$B$3,2,FALSE)*(100%-D331),"")))</f>
        <v/>
      </c>
    </row>
    <row r="332" spans="1:7" ht="102" x14ac:dyDescent="0.25">
      <c r="A332" s="37">
        <v>1014</v>
      </c>
      <c r="B332" s="16" t="s">
        <v>54</v>
      </c>
      <c r="C332" s="149" t="s">
        <v>407</v>
      </c>
      <c r="D332" s="148"/>
      <c r="E332" s="36"/>
      <c r="F332" s="176"/>
      <c r="G332" s="121" t="str">
        <f>IF(D332="","",(IFERROR(VLOOKUP(F332,Risk!$A$1:$B$3,2,FALSE)*(100%-D332),"")))</f>
        <v/>
      </c>
    </row>
    <row r="333" spans="1:7" ht="102" x14ac:dyDescent="0.25">
      <c r="A333" s="37">
        <v>1015</v>
      </c>
      <c r="B333" s="16" t="s">
        <v>55</v>
      </c>
      <c r="C333" s="149" t="s">
        <v>408</v>
      </c>
      <c r="D333" s="148"/>
      <c r="E333" s="36"/>
      <c r="F333" s="176"/>
      <c r="G333" s="121" t="str">
        <f>IF(D333="","",(IFERROR(VLOOKUP(F333,Risk!$A$1:$B$3,2,FALSE)*(100%-D333),"")))</f>
        <v/>
      </c>
    </row>
    <row r="334" spans="1:7" ht="63.75" x14ac:dyDescent="0.25">
      <c r="A334" s="37">
        <v>1016</v>
      </c>
      <c r="B334" s="16" t="s">
        <v>55</v>
      </c>
      <c r="C334" s="149" t="s">
        <v>409</v>
      </c>
      <c r="D334" s="148"/>
      <c r="E334" s="36"/>
      <c r="F334" s="147"/>
      <c r="G334" s="121" t="str">
        <f>IF(D334="","",(IFERROR(VLOOKUP(F334,Risk!$A$1:$B$3,2,FALSE)*(100%-D334),"")))</f>
        <v/>
      </c>
    </row>
    <row r="335" spans="1:7" ht="102" x14ac:dyDescent="0.25">
      <c r="A335" s="37">
        <v>1017</v>
      </c>
      <c r="B335" s="16" t="s">
        <v>56</v>
      </c>
      <c r="C335" s="149" t="s">
        <v>410</v>
      </c>
      <c r="D335" s="106"/>
      <c r="E335" s="45"/>
      <c r="F335" s="128"/>
      <c r="G335" s="121" t="str">
        <f>IF(D335="","",(IFERROR(VLOOKUP(F335,Risk!$A$1:$B$3,2,FALSE)*(100%-D335),"")))</f>
        <v/>
      </c>
    </row>
    <row r="336" spans="1:7" ht="51" x14ac:dyDescent="0.25">
      <c r="A336" s="20">
        <v>1018</v>
      </c>
      <c r="B336" s="231" t="s">
        <v>56</v>
      </c>
      <c r="C336" s="222" t="s">
        <v>411</v>
      </c>
      <c r="D336" s="217"/>
      <c r="E336" s="234"/>
      <c r="F336" s="128"/>
      <c r="G336" s="216" t="str">
        <f>IF(D336="","",(IFERROR(VLOOKUP(F336,Risk!$A$1:$B$3,2,FALSE)*(100%-D336),"")))</f>
        <v/>
      </c>
    </row>
    <row r="337" spans="1:7" ht="18.75" thickBot="1" x14ac:dyDescent="0.3">
      <c r="A337" s="277" t="s">
        <v>412</v>
      </c>
      <c r="B337" s="278"/>
      <c r="C337" s="278"/>
      <c r="D337" s="278"/>
      <c r="E337" s="278"/>
      <c r="F337" s="278"/>
      <c r="G337" s="237"/>
    </row>
    <row r="338" spans="1:7" ht="15.75" customHeight="1" thickBot="1" x14ac:dyDescent="0.3">
      <c r="A338" s="256" t="s">
        <v>413</v>
      </c>
      <c r="B338" s="257"/>
      <c r="C338" s="257"/>
      <c r="D338" s="257"/>
      <c r="E338" s="257"/>
      <c r="F338" s="257"/>
      <c r="G338" s="116"/>
    </row>
    <row r="339" spans="1:7" ht="102" x14ac:dyDescent="0.25">
      <c r="A339" s="208">
        <v>1101</v>
      </c>
      <c r="B339" s="114">
        <v>11.2</v>
      </c>
      <c r="C339" s="153" t="s">
        <v>414</v>
      </c>
      <c r="D339" s="209"/>
      <c r="E339" s="115"/>
      <c r="F339" s="130"/>
      <c r="G339" s="121" t="str">
        <f>IF(D339="","",(IFERROR(VLOOKUP(F339,Risk!$A$1:$B$3,2,FALSE)*(100%-D339),"")))</f>
        <v/>
      </c>
    </row>
    <row r="340" spans="1:7" ht="76.5" x14ac:dyDescent="0.25">
      <c r="A340" s="23">
        <v>1102</v>
      </c>
      <c r="B340" s="24">
        <v>11.2</v>
      </c>
      <c r="C340" s="157" t="s">
        <v>415</v>
      </c>
      <c r="D340" s="209"/>
      <c r="E340" s="45"/>
      <c r="F340" s="128"/>
      <c r="G340" s="121" t="str">
        <f>IF(D340="","",(IFERROR(VLOOKUP(F340,Risk!$A$1:$B$3,2,FALSE)*(100%-D340),"")))</f>
        <v/>
      </c>
    </row>
    <row r="341" spans="1:7" ht="76.5" x14ac:dyDescent="0.25">
      <c r="A341" s="11">
        <v>1103</v>
      </c>
      <c r="B341" s="25">
        <v>11.2</v>
      </c>
      <c r="C341" s="158" t="s">
        <v>416</v>
      </c>
      <c r="D341" s="209"/>
      <c r="E341" s="45"/>
      <c r="F341" s="128"/>
      <c r="G341" s="121" t="str">
        <f>IF(D341="","",(IFERROR(VLOOKUP(F341,Risk!$A$1:$B$3,2,FALSE)*(100%-D341),"")))</f>
        <v/>
      </c>
    </row>
    <row r="342" spans="1:7" ht="89.25" x14ac:dyDescent="0.25">
      <c r="A342" s="11">
        <v>1104</v>
      </c>
      <c r="B342" s="25" t="s">
        <v>8</v>
      </c>
      <c r="C342" s="158" t="s">
        <v>417</v>
      </c>
      <c r="D342" s="209"/>
      <c r="E342" s="45"/>
      <c r="F342" s="128"/>
      <c r="G342" s="121" t="str">
        <f>IF(D342="","",(IFERROR(VLOOKUP(F342,Risk!$A$1:$B$3,2,FALSE)*(100%-D342),"")))</f>
        <v/>
      </c>
    </row>
    <row r="343" spans="1:7" ht="89.25" x14ac:dyDescent="0.25">
      <c r="A343" s="26">
        <v>1105</v>
      </c>
      <c r="B343" s="27">
        <v>11.2</v>
      </c>
      <c r="C343" s="159" t="s">
        <v>418</v>
      </c>
      <c r="D343" s="209"/>
      <c r="E343" s="45"/>
      <c r="F343" s="128"/>
      <c r="G343" s="121" t="str">
        <f>IF(D343="","",(IFERROR(VLOOKUP(F343,Risk!$A$1:$B$3,2,FALSE)*(100%-D343),"")))</f>
        <v/>
      </c>
    </row>
    <row r="344" spans="1:7" ht="90" thickBot="1" x14ac:dyDescent="0.3">
      <c r="A344" s="207">
        <v>1106</v>
      </c>
      <c r="B344" s="22">
        <v>11.2</v>
      </c>
      <c r="C344" s="154" t="s">
        <v>419</v>
      </c>
      <c r="D344" s="113"/>
      <c r="E344" s="45"/>
      <c r="F344" s="129"/>
      <c r="G344" s="122" t="str">
        <f>IF(D344="","",(IFERROR(VLOOKUP(F344,Risk!$A$1:$B$3,2,FALSE)*(100%-D344),"")))</f>
        <v/>
      </c>
    </row>
    <row r="345" spans="1:7" ht="15.75" customHeight="1" thickBot="1" x14ac:dyDescent="0.3">
      <c r="A345" s="256" t="s">
        <v>420</v>
      </c>
      <c r="B345" s="257"/>
      <c r="C345" s="257"/>
      <c r="D345" s="257"/>
      <c r="E345" s="257"/>
      <c r="F345" s="257"/>
      <c r="G345" s="105"/>
    </row>
    <row r="346" spans="1:7" ht="38.25" x14ac:dyDescent="0.25">
      <c r="A346" s="208">
        <v>1107</v>
      </c>
      <c r="B346" s="114">
        <v>11.3</v>
      </c>
      <c r="C346" s="153" t="s">
        <v>421</v>
      </c>
      <c r="D346" s="209"/>
      <c r="E346" s="115"/>
      <c r="F346" s="130"/>
      <c r="G346" s="121" t="str">
        <f>IF(D346="","",(IFERROR(VLOOKUP(F346,Risk!$A$1:$B$3,2,FALSE)*(100%-D346),"")))</f>
        <v/>
      </c>
    </row>
    <row r="347" spans="1:7" ht="89.25" x14ac:dyDescent="0.25">
      <c r="A347" s="20">
        <v>1108</v>
      </c>
      <c r="B347" s="16">
        <v>11.3</v>
      </c>
      <c r="C347" s="149" t="s">
        <v>422</v>
      </c>
      <c r="D347" s="209"/>
      <c r="E347" s="45"/>
      <c r="F347" s="128"/>
      <c r="G347" s="121" t="str">
        <f>IF(D347="","",(IFERROR(VLOOKUP(F347,Risk!$A$1:$B$3,2,FALSE)*(100%-D347),"")))</f>
        <v/>
      </c>
    </row>
    <row r="348" spans="1:7" ht="38.25" x14ac:dyDescent="0.25">
      <c r="A348" s="21">
        <v>1109</v>
      </c>
      <c r="B348" s="16">
        <v>11.3</v>
      </c>
      <c r="C348" s="149" t="s">
        <v>423</v>
      </c>
      <c r="D348" s="209"/>
      <c r="E348" s="45"/>
      <c r="F348" s="128"/>
      <c r="G348" s="121" t="str">
        <f>IF(D348="","",(IFERROR(VLOOKUP(F348,Risk!$A$1:$B$3,2,FALSE)*(100%-D348),"")))</f>
        <v/>
      </c>
    </row>
    <row r="349" spans="1:7" ht="51.75" thickBot="1" x14ac:dyDescent="0.3">
      <c r="A349" s="207">
        <v>1110</v>
      </c>
      <c r="B349" s="22">
        <v>11.3</v>
      </c>
      <c r="C349" s="154" t="s">
        <v>424</v>
      </c>
      <c r="D349" s="113"/>
      <c r="E349" s="45"/>
      <c r="F349" s="129"/>
      <c r="G349" s="122" t="str">
        <f>IF(D349="","",(IFERROR(VLOOKUP(F349,Risk!$A$1:$B$3,2,FALSE)*(100%-D349),"")))</f>
        <v/>
      </c>
    </row>
    <row r="350" spans="1:7" ht="15.75" customHeight="1" thickBot="1" x14ac:dyDescent="0.3">
      <c r="A350" s="256" t="s">
        <v>425</v>
      </c>
      <c r="B350" s="257"/>
      <c r="C350" s="257"/>
      <c r="D350" s="257"/>
      <c r="E350" s="257"/>
      <c r="F350" s="257"/>
      <c r="G350" s="105"/>
    </row>
    <row r="351" spans="1:7" ht="63.75" x14ac:dyDescent="0.25">
      <c r="A351" s="108">
        <v>1111</v>
      </c>
      <c r="B351" s="114">
        <v>11.4</v>
      </c>
      <c r="C351" s="153" t="s">
        <v>426</v>
      </c>
      <c r="D351" s="106"/>
      <c r="E351" s="115"/>
      <c r="F351" s="130"/>
      <c r="G351" s="121" t="str">
        <f>IF(D351="","",(IFERROR(VLOOKUP(F351,Risk!$A$1:$B$3,2,FALSE)*(100%-D351),"")))</f>
        <v/>
      </c>
    </row>
    <row r="352" spans="1:7" ht="76.5" x14ac:dyDescent="0.25">
      <c r="A352" s="37">
        <v>1112</v>
      </c>
      <c r="B352" s="16">
        <v>11.4</v>
      </c>
      <c r="C352" s="149" t="s">
        <v>427</v>
      </c>
      <c r="D352" s="106"/>
      <c r="E352" s="45"/>
      <c r="F352" s="128"/>
      <c r="G352" s="121" t="str">
        <f>IF(D352="","",(IFERROR(VLOOKUP(F352,Risk!$A$1:$B$3,2,FALSE)*(100%-D352),"")))</f>
        <v/>
      </c>
    </row>
    <row r="353" spans="1:7" ht="89.25" x14ac:dyDescent="0.25">
      <c r="A353" s="37">
        <v>1113</v>
      </c>
      <c r="B353" s="16">
        <v>11.4</v>
      </c>
      <c r="C353" s="149" t="s">
        <v>428</v>
      </c>
      <c r="D353" s="106"/>
      <c r="E353" s="45"/>
      <c r="F353" s="128"/>
      <c r="G353" s="121" t="str">
        <f>IF(D353="","",(IFERROR(VLOOKUP(F353,Risk!$A$1:$B$3,2,FALSE)*(100%-D353),"")))</f>
        <v/>
      </c>
    </row>
    <row r="354" spans="1:7" ht="114.75" x14ac:dyDescent="0.25">
      <c r="A354" s="20">
        <v>1114</v>
      </c>
      <c r="B354" s="231">
        <v>11.4</v>
      </c>
      <c r="C354" s="222" t="s">
        <v>429</v>
      </c>
      <c r="D354" s="217"/>
      <c r="E354" s="234"/>
      <c r="F354" s="128"/>
      <c r="G354" s="216" t="str">
        <f>IF(D354="","",(IFERROR(VLOOKUP(F354,Risk!$A$1:$B$3,2,FALSE)*(100%-D354),"")))</f>
        <v/>
      </c>
    </row>
    <row r="355" spans="1:7" ht="18.75" thickBot="1" x14ac:dyDescent="0.3">
      <c r="A355" s="277" t="s">
        <v>430</v>
      </c>
      <c r="B355" s="278"/>
      <c r="C355" s="278"/>
      <c r="D355" s="278"/>
      <c r="E355" s="278"/>
      <c r="F355" s="278"/>
      <c r="G355" s="131"/>
    </row>
    <row r="356" spans="1:7" ht="15.75" customHeight="1" thickBot="1" x14ac:dyDescent="0.3">
      <c r="A356" s="256" t="s">
        <v>431</v>
      </c>
      <c r="B356" s="257"/>
      <c r="C356" s="257"/>
      <c r="D356" s="257"/>
      <c r="E356" s="257"/>
      <c r="F356" s="257"/>
      <c r="G356" s="116"/>
    </row>
    <row r="357" spans="1:7" ht="76.5" x14ac:dyDescent="0.25">
      <c r="A357" s="30">
        <v>1201</v>
      </c>
      <c r="B357" s="13">
        <v>12.2</v>
      </c>
      <c r="C357" s="153" t="s">
        <v>432</v>
      </c>
      <c r="D357" s="106"/>
      <c r="E357" s="115"/>
      <c r="F357" s="130"/>
      <c r="G357" s="121" t="str">
        <f>IF(D357="","",(IFERROR(VLOOKUP(F357,Risk!$A$1:$B$3,2,FALSE)*(100%-D357),"")))</f>
        <v/>
      </c>
    </row>
    <row r="358" spans="1:7" ht="89.25" x14ac:dyDescent="0.25">
      <c r="A358" s="19">
        <v>1202</v>
      </c>
      <c r="B358" s="14" t="s">
        <v>57</v>
      </c>
      <c r="C358" s="149" t="s">
        <v>433</v>
      </c>
      <c r="D358" s="184"/>
      <c r="E358" s="45"/>
      <c r="F358" s="128"/>
      <c r="G358" s="121" t="str">
        <f>IF(D358="","",(IFERROR(VLOOKUP(F358,Risk!$A$1:$B$3,2,FALSE)*(100%-D358),"")))</f>
        <v/>
      </c>
    </row>
    <row r="359" spans="1:7" ht="89.25" x14ac:dyDescent="0.25">
      <c r="A359" s="19">
        <v>1203</v>
      </c>
      <c r="B359" s="14" t="s">
        <v>57</v>
      </c>
      <c r="C359" s="149" t="s">
        <v>434</v>
      </c>
      <c r="D359" s="184"/>
      <c r="E359" s="45"/>
      <c r="F359" s="128"/>
      <c r="G359" s="121" t="str">
        <f>IF(D359="","",(IFERROR(VLOOKUP(F359,Risk!$A$1:$B$3,2,FALSE)*(100%-D359),"")))</f>
        <v/>
      </c>
    </row>
    <row r="360" spans="1:7" ht="89.25" x14ac:dyDescent="0.25">
      <c r="A360" s="19">
        <v>1204</v>
      </c>
      <c r="B360" s="14" t="s">
        <v>57</v>
      </c>
      <c r="C360" s="149" t="s">
        <v>435</v>
      </c>
      <c r="D360" s="184"/>
      <c r="E360" s="45"/>
      <c r="F360" s="128"/>
      <c r="G360" s="121" t="str">
        <f>IF(D360="","",(IFERROR(VLOOKUP(F360,Risk!$A$1:$B$3,2,FALSE)*(100%-D360),"")))</f>
        <v/>
      </c>
    </row>
    <row r="361" spans="1:7" ht="89.25" x14ac:dyDescent="0.25">
      <c r="A361" s="19">
        <v>1205</v>
      </c>
      <c r="B361" s="14" t="s">
        <v>57</v>
      </c>
      <c r="C361" s="149" t="s">
        <v>436</v>
      </c>
      <c r="D361" s="184"/>
      <c r="E361" s="45"/>
      <c r="F361" s="128"/>
      <c r="G361" s="121" t="str">
        <f>IF(D361="","",(IFERROR(VLOOKUP(F361,Risk!$A$1:$B$3,2,FALSE)*(100%-D361),"")))</f>
        <v/>
      </c>
    </row>
    <row r="362" spans="1:7" ht="89.25" x14ac:dyDescent="0.25">
      <c r="A362" s="19">
        <v>1206</v>
      </c>
      <c r="B362" s="14" t="s">
        <v>58</v>
      </c>
      <c r="C362" s="149" t="s">
        <v>437</v>
      </c>
      <c r="D362" s="184"/>
      <c r="E362" s="238"/>
      <c r="F362" s="128"/>
      <c r="G362" s="121" t="str">
        <f>IF(D362="","",(IFERROR(VLOOKUP(F362,Risk!$A$1:$B$3,2,FALSE)*(100%-D362),"")))</f>
        <v/>
      </c>
    </row>
    <row r="363" spans="1:7" ht="89.25" x14ac:dyDescent="0.25">
      <c r="A363" s="19">
        <v>1207</v>
      </c>
      <c r="B363" s="14" t="s">
        <v>60</v>
      </c>
      <c r="C363" s="149" t="s">
        <v>438</v>
      </c>
      <c r="D363" s="184"/>
      <c r="E363" s="115"/>
      <c r="F363" s="128"/>
      <c r="G363" s="121" t="str">
        <f>IF(D363="","",(IFERROR(VLOOKUP(F363,Risk!$A$1:$B$3,2,FALSE)*(100%-D363),"")))</f>
        <v/>
      </c>
    </row>
    <row r="364" spans="1:7" ht="115.5" thickBot="1" x14ac:dyDescent="0.3">
      <c r="A364" s="31">
        <v>1208</v>
      </c>
      <c r="B364" s="15" t="s">
        <v>59</v>
      </c>
      <c r="C364" s="154" t="s">
        <v>439</v>
      </c>
      <c r="D364" s="113"/>
      <c r="E364" s="45"/>
      <c r="F364" s="129"/>
      <c r="G364" s="122" t="str">
        <f>IF(D364="","",(IFERROR(VLOOKUP(F364,Risk!$A$1:$B$3,2,FALSE)*(100%-D364),"")))</f>
        <v/>
      </c>
    </row>
    <row r="365" spans="1:7" ht="15.75" customHeight="1" thickBot="1" x14ac:dyDescent="0.3">
      <c r="A365" s="256" t="s">
        <v>440</v>
      </c>
      <c r="B365" s="257"/>
      <c r="C365" s="257"/>
      <c r="D365" s="257"/>
      <c r="E365" s="257"/>
      <c r="F365" s="257"/>
      <c r="G365" s="105"/>
    </row>
    <row r="366" spans="1:7" ht="63.75" x14ac:dyDescent="0.25">
      <c r="A366" s="108">
        <v>1209</v>
      </c>
      <c r="B366" s="114">
        <v>12.3</v>
      </c>
      <c r="C366" s="153" t="s">
        <v>441</v>
      </c>
      <c r="D366" s="106"/>
      <c r="E366" s="115"/>
      <c r="F366" s="130"/>
      <c r="G366" s="121" t="str">
        <f>IF(D366="","",(IFERROR(VLOOKUP(F366,Risk!$A$1:$B$3,2,FALSE)*(100%-D366),"")))</f>
        <v/>
      </c>
    </row>
    <row r="367" spans="1:7" ht="89.25" x14ac:dyDescent="0.25">
      <c r="A367" s="37">
        <v>1210</v>
      </c>
      <c r="B367" s="16" t="s">
        <v>61</v>
      </c>
      <c r="C367" s="149" t="s">
        <v>442</v>
      </c>
      <c r="D367" s="184"/>
      <c r="E367" s="45"/>
      <c r="F367" s="128"/>
      <c r="G367" s="121" t="str">
        <f>IF(D367="","",(IFERROR(VLOOKUP(F367,Risk!$A$1:$B$3,2,FALSE)*(100%-D367),"")))</f>
        <v/>
      </c>
    </row>
    <row r="368" spans="1:7" ht="102" x14ac:dyDescent="0.25">
      <c r="A368" s="37">
        <v>1211</v>
      </c>
      <c r="B368" s="16" t="s">
        <v>61</v>
      </c>
      <c r="C368" s="149" t="s">
        <v>443</v>
      </c>
      <c r="D368" s="184"/>
      <c r="E368" s="238"/>
      <c r="F368" s="128"/>
      <c r="G368" s="121" t="str">
        <f>IF(D368="","",(IFERROR(VLOOKUP(F368,Risk!$A$1:$B$3,2,FALSE)*(100%-D368),"")))</f>
        <v/>
      </c>
    </row>
    <row r="369" spans="1:7" ht="140.25" x14ac:dyDescent="0.25">
      <c r="A369" s="37">
        <v>1212</v>
      </c>
      <c r="B369" s="16" t="s">
        <v>62</v>
      </c>
      <c r="C369" s="149" t="s">
        <v>444</v>
      </c>
      <c r="D369" s="184"/>
      <c r="E369" s="115"/>
      <c r="F369" s="128"/>
      <c r="G369" s="121" t="str">
        <f>IF(D369="","",(IFERROR(VLOOKUP(F369,Risk!$A$1:$B$3,2,FALSE)*(100%-D369),"")))</f>
        <v/>
      </c>
    </row>
    <row r="370" spans="1:7" ht="102" x14ac:dyDescent="0.25">
      <c r="A370" s="37">
        <v>1213</v>
      </c>
      <c r="B370" s="16" t="s">
        <v>62</v>
      </c>
      <c r="C370" s="149" t="s">
        <v>445</v>
      </c>
      <c r="D370" s="184"/>
      <c r="E370" s="45"/>
      <c r="F370" s="128"/>
      <c r="G370" s="121" t="str">
        <f>IF(D370="","",(IFERROR(VLOOKUP(F370,Risk!$A$1:$B$3,2,FALSE)*(100%-D370),"")))</f>
        <v/>
      </c>
    </row>
    <row r="371" spans="1:7" ht="77.25" thickBot="1" x14ac:dyDescent="0.3">
      <c r="A371" s="107">
        <v>1214</v>
      </c>
      <c r="B371" s="22" t="s">
        <v>63</v>
      </c>
      <c r="C371" s="154" t="s">
        <v>446</v>
      </c>
      <c r="D371" s="184"/>
      <c r="E371" s="45"/>
      <c r="F371" s="129"/>
      <c r="G371" s="122" t="str">
        <f>IF(D371="","",(IFERROR(VLOOKUP(F371,Risk!$A$1:$B$3,2,FALSE)*(100%-D371),"")))</f>
        <v/>
      </c>
    </row>
    <row r="372" spans="1:7" ht="15.75" thickBot="1" x14ac:dyDescent="0.3">
      <c r="A372" s="256" t="s">
        <v>447</v>
      </c>
      <c r="B372" s="257"/>
      <c r="C372" s="257"/>
      <c r="D372" s="257"/>
      <c r="E372" s="257"/>
      <c r="F372" s="257"/>
      <c r="G372" s="105"/>
    </row>
    <row r="373" spans="1:7" ht="89.25" x14ac:dyDescent="0.25">
      <c r="A373" s="108">
        <v>1215</v>
      </c>
      <c r="B373" s="114" t="s">
        <v>64</v>
      </c>
      <c r="C373" s="153" t="s">
        <v>448</v>
      </c>
      <c r="D373" s="148"/>
      <c r="E373" s="36"/>
      <c r="F373" s="176"/>
      <c r="G373" s="111" t="str">
        <f>IF(D373="","",(IFERROR(VLOOKUP(F373,Risk!$A$1:$B$3,2,FALSE)*(100%-D373),"")))</f>
        <v/>
      </c>
    </row>
    <row r="374" spans="1:7" ht="102" x14ac:dyDescent="0.25">
      <c r="A374" s="37">
        <v>1216</v>
      </c>
      <c r="B374" s="16" t="s">
        <v>65</v>
      </c>
      <c r="C374" s="149" t="s">
        <v>449</v>
      </c>
      <c r="D374" s="148"/>
      <c r="E374" s="36"/>
      <c r="F374" s="183"/>
      <c r="G374" s="111" t="str">
        <f>IF(D374="","",(IFERROR(VLOOKUP(F374,Risk!$A$1:$B$3,2,FALSE)*(100%-D374),"")))</f>
        <v/>
      </c>
    </row>
    <row r="375" spans="1:7" ht="77.25" thickBot="1" x14ac:dyDescent="0.3">
      <c r="A375" s="17">
        <v>1217</v>
      </c>
      <c r="B375" s="18" t="s">
        <v>65</v>
      </c>
      <c r="C375" s="160" t="s">
        <v>450</v>
      </c>
      <c r="D375" s="148"/>
      <c r="E375" s="36"/>
      <c r="F375" s="183"/>
      <c r="G375" s="112" t="str">
        <f>IF(D375="","",(IFERROR(VLOOKUP(F375,Risk!$A$1:$B$3,2,FALSE)*(100%-D375),"")))</f>
        <v/>
      </c>
    </row>
  </sheetData>
  <sheetProtection password="C790" sheet="1" objects="1" scenarios="1"/>
  <mergeCells count="74">
    <mergeCell ref="H283:XFD284"/>
    <mergeCell ref="B315:B322"/>
    <mergeCell ref="A315:A322"/>
    <mergeCell ref="A372:F372"/>
    <mergeCell ref="C283:C284"/>
    <mergeCell ref="A350:F350"/>
    <mergeCell ref="A355:F355"/>
    <mergeCell ref="A356:F356"/>
    <mergeCell ref="A365:F365"/>
    <mergeCell ref="A283:A284"/>
    <mergeCell ref="B283:B284"/>
    <mergeCell ref="F283:F284"/>
    <mergeCell ref="A345:F345"/>
    <mergeCell ref="A338:F338"/>
    <mergeCell ref="A325:F325"/>
    <mergeCell ref="A337:F337"/>
    <mergeCell ref="A134:F134"/>
    <mergeCell ref="A92:F92"/>
    <mergeCell ref="A128:F128"/>
    <mergeCell ref="A310:F310"/>
    <mergeCell ref="A272:F272"/>
    <mergeCell ref="A273:F273"/>
    <mergeCell ref="A286:F286"/>
    <mergeCell ref="A244:F244"/>
    <mergeCell ref="A245:F245"/>
    <mergeCell ref="A258:F258"/>
    <mergeCell ref="A267:F267"/>
    <mergeCell ref="E283:E284"/>
    <mergeCell ref="A309:F309"/>
    <mergeCell ref="D283:D284"/>
    <mergeCell ref="A292:F292"/>
    <mergeCell ref="A300:F300"/>
    <mergeCell ref="A90:F90"/>
    <mergeCell ref="A129:F129"/>
    <mergeCell ref="A2:F2"/>
    <mergeCell ref="A3:F3"/>
    <mergeCell ref="A13:F13"/>
    <mergeCell ref="A18:F18"/>
    <mergeCell ref="A57:F57"/>
    <mergeCell ref="A61:F61"/>
    <mergeCell ref="A65:F65"/>
    <mergeCell ref="A68:F68"/>
    <mergeCell ref="A56:F56"/>
    <mergeCell ref="A70:F70"/>
    <mergeCell ref="A109:F109"/>
    <mergeCell ref="A213:F213"/>
    <mergeCell ref="A141:F141"/>
    <mergeCell ref="A161:F161"/>
    <mergeCell ref="A189:F189"/>
    <mergeCell ref="A195:F195"/>
    <mergeCell ref="A201:F201"/>
    <mergeCell ref="A163:F163"/>
    <mergeCell ref="A170:F170"/>
    <mergeCell ref="A180:F180"/>
    <mergeCell ref="A188:F188"/>
    <mergeCell ref="A205:F205"/>
    <mergeCell ref="A191:F191"/>
    <mergeCell ref="A164:F164"/>
    <mergeCell ref="G315:G322"/>
    <mergeCell ref="A50:G50"/>
    <mergeCell ref="G283:G284"/>
    <mergeCell ref="A240:F240"/>
    <mergeCell ref="A83:F83"/>
    <mergeCell ref="A84:F84"/>
    <mergeCell ref="A219:F219"/>
    <mergeCell ref="D315:D322"/>
    <mergeCell ref="E315:E322"/>
    <mergeCell ref="F315:F322"/>
    <mergeCell ref="A223:F223"/>
    <mergeCell ref="A229:F229"/>
    <mergeCell ref="A131:F131"/>
    <mergeCell ref="A154:F154"/>
    <mergeCell ref="A86:F86"/>
    <mergeCell ref="A206:F206"/>
  </mergeCells>
  <dataValidations xWindow="469" yWindow="437" count="1">
    <dataValidation type="decimal" allowBlank="1" showInputMessage="1" showErrorMessage="1" errorTitle="Data Entry Error" error="Only enter a number between 0 and 100._x000a__x000a_100 = Full compliance_x000a_0 = No compliance_x000a_" sqref="D285 D155:D160 D311:D315 D366:D371 D357:D364 D351:D354 D346:D349 D339:D344 D301:D308 D71:D82 D259:D266 D293:D299 D287:D291 D373:D375 D268:D271 D241:D243 D246:D257 D196:D200 D230:D239 D224:D228 D220:D222 D214:D218 D207:D212 D202:D204 D171:D179 D192:D194 D190 D181:D187 D165:D169 D135:D140 D162 D142:D153 D323:D324 D110:D127 D132:D133 D130 D51:D55 D87:D89 D91 D66:D67 D85 D19:D49 D69 D14:D17 D58:D60 D62:D64 D4:D12 D326:D336 D274:D283 D93:D108">
      <formula1>0</formula1>
      <formula2>1</formula2>
    </dataValidation>
  </dataValidations>
  <printOptions gridLines="1"/>
  <pageMargins left="0.7" right="0.7" top="0.75" bottom="0.75" header="0.3" footer="0.3"/>
  <pageSetup scale="83" fitToHeight="0" orientation="landscape" r:id="rId1"/>
  <headerFooter>
    <oddHeader>&amp;CFeuille de travail de l'évaluateur</oddHeader>
    <oddFooter>&amp;C&amp;P/&amp;N</oddFooter>
  </headerFooter>
  <rowBreaks count="12" manualBreakCount="12">
    <brk id="55" max="6" man="1"/>
    <brk id="82" max="6" man="1"/>
    <brk id="127" max="6" man="1"/>
    <brk id="162" max="6" man="1"/>
    <brk id="187" max="6" man="1"/>
    <brk id="204" max="6" man="1"/>
    <brk id="243" max="6" man="1"/>
    <brk id="271" max="6" man="1"/>
    <brk id="291" max="16383" man="1"/>
    <brk id="308" max="6" man="1"/>
    <brk id="336" max="6" man="1"/>
    <brk id="354" max="6" man="1"/>
  </rowBreaks>
  <extLst>
    <ext xmlns:x14="http://schemas.microsoft.com/office/spreadsheetml/2009/9/main" uri="{CCE6A557-97BC-4b89-ADB6-D9C93CAAB3DF}">
      <x14:dataValidations xmlns:xm="http://schemas.microsoft.com/office/excel/2006/main" xWindow="469" yWindow="437" count="1">
        <x14:dataValidation type="list" allowBlank="1" showInputMessage="1" showErrorMessage="1" errorTitle="Data Enry Error" error="Please select an item from the dropdown menu ">
          <x14:formula1>
            <xm:f>Risk!$A$1:$A$3</xm:f>
          </x14:formula1>
          <xm:sqref>F4:F12 F14:F17 F19:F49 F51:F55 F58:F60 F62:F64 F66:F67 F69 F71:F82 F85 F87:F89 F91 F93:F108 F110:F127 F130 F132:F133 F135:F140 F142:F153 F155:F160 F162 F165:F169 F171:F179 F181:F187 F190 F192:F194 F196:F200 F202:F204 F207:F212 F214:F218 F220:F222 F224:F228 F230:F239 F241:F243 F246:F257 F259:F266 F268:F271 F274:F285 F287:F291 F293:F299 F301:F308 F311:F324 F326:F336 F339:F344 F346:F349 F351:F354 F357:F364 F366:F371 F373:F375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79"/>
  <sheetViews>
    <sheetView showWhiteSpace="0" view="pageLayout" zoomScaleNormal="100" zoomScaleSheetLayoutView="70" workbookViewId="0">
      <selection activeCell="B6" sqref="B6"/>
    </sheetView>
  </sheetViews>
  <sheetFormatPr defaultColWidth="102.140625" defaultRowHeight="15" x14ac:dyDescent="0.25"/>
  <cols>
    <col min="1" max="1" width="15.42578125" style="143" customWidth="1"/>
    <col min="2" max="2" width="42.5703125" style="143" customWidth="1"/>
    <col min="3" max="3" width="12.5703125" style="174" customWidth="1"/>
    <col min="4" max="4" width="23" style="143" customWidth="1"/>
    <col min="5" max="5" width="7.85546875" style="143" customWidth="1"/>
    <col min="6" max="6" width="18.5703125" style="174" customWidth="1"/>
    <col min="7" max="7" width="5.42578125" style="143" hidden="1" customWidth="1"/>
    <col min="8" max="13" width="11.42578125" style="143" customWidth="1"/>
    <col min="14" max="16384" width="102.140625" style="143"/>
  </cols>
  <sheetData>
    <row r="1" spans="1:12" ht="21" customHeight="1" thickBot="1" x14ac:dyDescent="0.35">
      <c r="A1" s="306" t="s">
        <v>457</v>
      </c>
      <c r="B1" s="307"/>
      <c r="C1" s="307"/>
      <c r="D1" s="307"/>
      <c r="E1" s="307"/>
      <c r="F1" s="308"/>
      <c r="G1" s="146"/>
      <c r="H1" s="146"/>
      <c r="I1" s="146"/>
      <c r="J1" s="146"/>
    </row>
    <row r="2" spans="1:12" ht="159.75" customHeight="1" x14ac:dyDescent="0.25">
      <c r="A2" s="309" t="s">
        <v>516</v>
      </c>
      <c r="B2" s="310"/>
      <c r="C2" s="310"/>
      <c r="D2" s="310"/>
      <c r="E2" s="310"/>
      <c r="F2" s="311"/>
    </row>
    <row r="3" spans="1:12" ht="15.75" thickBot="1" x14ac:dyDescent="0.3">
      <c r="A3" s="304"/>
      <c r="B3" s="305"/>
      <c r="C3" s="305"/>
      <c r="D3" s="305"/>
      <c r="E3" s="305"/>
      <c r="F3" s="192"/>
    </row>
    <row r="4" spans="1:12" ht="30" hidden="1" x14ac:dyDescent="0.25">
      <c r="A4" s="162" t="s">
        <v>69</v>
      </c>
      <c r="B4" s="163"/>
      <c r="C4" s="163"/>
      <c r="D4" s="163"/>
      <c r="E4" s="163"/>
      <c r="F4" s="163"/>
      <c r="H4" s="144"/>
      <c r="I4" s="144"/>
      <c r="J4" s="144"/>
      <c r="K4" s="144"/>
      <c r="L4" s="144"/>
    </row>
    <row r="5" spans="1:12" s="145" customFormat="1" ht="45.75" thickBot="1" x14ac:dyDescent="0.3">
      <c r="A5" s="198" t="s">
        <v>258</v>
      </c>
      <c r="B5" s="215" t="s">
        <v>4</v>
      </c>
      <c r="C5" s="199" t="s">
        <v>259</v>
      </c>
      <c r="D5" s="197" t="s">
        <v>260</v>
      </c>
      <c r="E5" s="198" t="s">
        <v>265</v>
      </c>
      <c r="F5" s="199" t="s">
        <v>261</v>
      </c>
      <c r="G5" s="143" t="s">
        <v>70</v>
      </c>
      <c r="H5" s="144"/>
      <c r="I5" s="144"/>
      <c r="J5" s="144"/>
      <c r="K5" s="144"/>
      <c r="L5" s="144"/>
    </row>
    <row r="6" spans="1:12" x14ac:dyDescent="0.25">
      <c r="C6" s="143"/>
      <c r="F6" s="143"/>
      <c r="H6" s="144"/>
      <c r="I6" s="144"/>
      <c r="J6" s="144"/>
      <c r="K6" s="144"/>
      <c r="L6" s="144"/>
    </row>
    <row r="7" spans="1:12" x14ac:dyDescent="0.25">
      <c r="A7"/>
      <c r="B7"/>
      <c r="C7"/>
      <c r="D7"/>
      <c r="E7"/>
      <c r="F7"/>
      <c r="G7"/>
      <c r="H7" s="144"/>
      <c r="I7" s="144"/>
      <c r="J7" s="144"/>
      <c r="K7" s="144"/>
      <c r="L7" s="144"/>
    </row>
    <row r="8" spans="1:12" x14ac:dyDescent="0.25">
      <c r="A8"/>
      <c r="B8"/>
      <c r="C8"/>
      <c r="D8"/>
      <c r="E8"/>
      <c r="F8"/>
      <c r="G8"/>
      <c r="H8" s="144"/>
      <c r="I8" s="144"/>
      <c r="J8" s="144"/>
      <c r="K8" s="144"/>
      <c r="L8" s="144"/>
    </row>
    <row r="9" spans="1:12" x14ac:dyDescent="0.25">
      <c r="A9"/>
      <c r="B9"/>
      <c r="C9"/>
      <c r="D9"/>
      <c r="E9"/>
      <c r="F9"/>
      <c r="G9"/>
      <c r="H9" s="144"/>
      <c r="I9" s="144"/>
      <c r="J9" s="144"/>
      <c r="K9" s="144"/>
      <c r="L9" s="144"/>
    </row>
    <row r="10" spans="1:12" x14ac:dyDescent="0.25">
      <c r="A10"/>
      <c r="B10"/>
      <c r="C10"/>
      <c r="D10"/>
      <c r="E10"/>
      <c r="F10"/>
      <c r="G10"/>
      <c r="H10" s="144"/>
      <c r="I10" s="144"/>
      <c r="J10" s="144"/>
      <c r="K10" s="144"/>
      <c r="L10" s="144"/>
    </row>
    <row r="11" spans="1:12" x14ac:dyDescent="0.25">
      <c r="A11"/>
      <c r="B11"/>
      <c r="C11"/>
      <c r="D11"/>
      <c r="E11"/>
      <c r="F11"/>
      <c r="G11"/>
      <c r="H11" s="144"/>
      <c r="I11" s="144"/>
      <c r="J11" s="144"/>
      <c r="K11" s="144"/>
      <c r="L11" s="144"/>
    </row>
    <row r="12" spans="1:12" x14ac:dyDescent="0.25">
      <c r="A12"/>
      <c r="B12"/>
      <c r="C12"/>
      <c r="D12"/>
      <c r="E12"/>
      <c r="F12"/>
      <c r="G12"/>
      <c r="H12" s="144"/>
      <c r="I12" s="144"/>
      <c r="J12" s="144"/>
      <c r="K12" s="144"/>
      <c r="L12" s="144"/>
    </row>
    <row r="13" spans="1:12" x14ac:dyDescent="0.25">
      <c r="A13"/>
      <c r="B13"/>
      <c r="C13"/>
      <c r="D13"/>
      <c r="E13"/>
      <c r="F13"/>
      <c r="G13"/>
      <c r="H13" s="144"/>
      <c r="I13" s="144"/>
      <c r="J13" s="144"/>
      <c r="K13" s="144"/>
      <c r="L13" s="144"/>
    </row>
    <row r="14" spans="1:12" x14ac:dyDescent="0.25">
      <c r="A14"/>
      <c r="B14"/>
      <c r="C14"/>
      <c r="D14"/>
      <c r="E14"/>
      <c r="F14"/>
      <c r="G14"/>
      <c r="H14" s="144"/>
      <c r="I14" s="144"/>
      <c r="J14" s="144"/>
      <c r="K14" s="144"/>
      <c r="L14" s="144"/>
    </row>
    <row r="15" spans="1:12" x14ac:dyDescent="0.25">
      <c r="A15"/>
      <c r="B15"/>
      <c r="C15"/>
      <c r="D15"/>
      <c r="E15"/>
      <c r="F15"/>
      <c r="G15"/>
      <c r="H15" s="144"/>
      <c r="I15" s="144"/>
      <c r="J15" s="144"/>
      <c r="K15" s="144"/>
      <c r="L15" s="144"/>
    </row>
    <row r="16" spans="1:12" x14ac:dyDescent="0.25">
      <c r="A16"/>
      <c r="B16"/>
      <c r="C16"/>
      <c r="D16"/>
      <c r="E16"/>
      <c r="F16"/>
      <c r="G16"/>
      <c r="H16" s="144"/>
      <c r="I16" s="144"/>
      <c r="J16" s="144"/>
      <c r="K16" s="144"/>
      <c r="L16" s="144"/>
    </row>
    <row r="17" spans="1:12" x14ac:dyDescent="0.25">
      <c r="A17"/>
      <c r="B17"/>
      <c r="C17"/>
      <c r="D17"/>
      <c r="E17"/>
      <c r="F17"/>
      <c r="G17"/>
      <c r="H17" s="144"/>
      <c r="I17" s="144"/>
      <c r="J17" s="144"/>
      <c r="K17" s="144"/>
      <c r="L17" s="144"/>
    </row>
    <row r="18" spans="1:12" x14ac:dyDescent="0.25">
      <c r="A18"/>
      <c r="B18"/>
      <c r="C18"/>
      <c r="D18"/>
      <c r="E18"/>
      <c r="F18"/>
      <c r="G18"/>
      <c r="H18" s="144"/>
      <c r="I18" s="144"/>
      <c r="J18" s="144"/>
      <c r="K18" s="144"/>
      <c r="L18" s="144"/>
    </row>
    <row r="19" spans="1:12" x14ac:dyDescent="0.25">
      <c r="A19"/>
      <c r="B19"/>
      <c r="C19"/>
      <c r="D19"/>
      <c r="E19"/>
      <c r="F19"/>
      <c r="G19"/>
      <c r="H19" s="144"/>
      <c r="I19" s="144"/>
      <c r="J19" s="144"/>
      <c r="K19" s="144"/>
      <c r="L19" s="144"/>
    </row>
    <row r="20" spans="1:12" x14ac:dyDescent="0.25">
      <c r="A20"/>
      <c r="B20"/>
      <c r="C20"/>
      <c r="D20"/>
      <c r="E20"/>
      <c r="F20"/>
      <c r="G20"/>
      <c r="H20" s="144"/>
      <c r="I20" s="144"/>
      <c r="J20" s="144"/>
      <c r="K20" s="144"/>
      <c r="L20" s="144"/>
    </row>
    <row r="21" spans="1:12" x14ac:dyDescent="0.25">
      <c r="A21"/>
      <c r="B21"/>
      <c r="C21"/>
      <c r="D21"/>
      <c r="E21"/>
      <c r="F21"/>
      <c r="G21"/>
      <c r="H21" s="144"/>
      <c r="I21" s="144"/>
      <c r="J21" s="144"/>
      <c r="K21" s="144"/>
      <c r="L21" s="144"/>
    </row>
    <row r="22" spans="1:12" x14ac:dyDescent="0.25">
      <c r="A22"/>
      <c r="B22"/>
      <c r="C22"/>
      <c r="D22"/>
      <c r="E22"/>
      <c r="F22"/>
      <c r="G22"/>
      <c r="H22" s="144"/>
      <c r="I22" s="144"/>
      <c r="J22" s="144"/>
      <c r="K22" s="144"/>
      <c r="L22" s="144"/>
    </row>
    <row r="23" spans="1:12" x14ac:dyDescent="0.25">
      <c r="A23"/>
      <c r="B23"/>
      <c r="C23"/>
      <c r="D23"/>
      <c r="E23"/>
      <c r="F23"/>
      <c r="G23"/>
      <c r="H23" s="144"/>
      <c r="I23" s="144"/>
      <c r="J23" s="144"/>
      <c r="K23" s="144"/>
      <c r="L23" s="144"/>
    </row>
    <row r="24" spans="1:12" x14ac:dyDescent="0.25">
      <c r="A24"/>
      <c r="B24"/>
      <c r="C24"/>
      <c r="D24"/>
      <c r="E24"/>
      <c r="F24"/>
      <c r="G24"/>
      <c r="H24" s="144"/>
      <c r="I24" s="144"/>
      <c r="J24" s="144"/>
      <c r="K24" s="144"/>
      <c r="L24" s="144"/>
    </row>
    <row r="25" spans="1:12" x14ac:dyDescent="0.25">
      <c r="A25"/>
      <c r="B25"/>
      <c r="C25"/>
      <c r="D25"/>
      <c r="E25"/>
      <c r="F25"/>
      <c r="G25"/>
      <c r="H25" s="144"/>
      <c r="I25" s="144"/>
      <c r="J25" s="144"/>
      <c r="K25" s="144"/>
      <c r="L25" s="144"/>
    </row>
    <row r="26" spans="1:12" x14ac:dyDescent="0.25">
      <c r="A26"/>
      <c r="B26"/>
      <c r="C26"/>
      <c r="D26"/>
      <c r="E26"/>
      <c r="F26"/>
      <c r="G26"/>
      <c r="H26" s="144"/>
      <c r="I26" s="144"/>
      <c r="J26" s="144"/>
      <c r="K26" s="144"/>
      <c r="L26" s="144"/>
    </row>
    <row r="27" spans="1:12" x14ac:dyDescent="0.25">
      <c r="A27"/>
      <c r="B27"/>
      <c r="C27"/>
      <c r="D27"/>
      <c r="E27"/>
      <c r="F27"/>
      <c r="G27"/>
      <c r="H27" s="144"/>
      <c r="I27" s="144"/>
      <c r="J27" s="144"/>
      <c r="K27" s="144"/>
      <c r="L27" s="144"/>
    </row>
    <row r="28" spans="1:12" x14ac:dyDescent="0.25">
      <c r="A28"/>
      <c r="B28"/>
      <c r="C28"/>
      <c r="D28"/>
      <c r="E28"/>
      <c r="F28"/>
      <c r="G28"/>
      <c r="H28" s="144"/>
      <c r="I28" s="144"/>
      <c r="J28" s="144"/>
      <c r="K28" s="144"/>
      <c r="L28" s="144"/>
    </row>
    <row r="29" spans="1:12" x14ac:dyDescent="0.25">
      <c r="A29"/>
      <c r="B29"/>
      <c r="C29"/>
      <c r="D29"/>
      <c r="E29"/>
      <c r="F29"/>
      <c r="G29"/>
      <c r="H29" s="144"/>
      <c r="I29" s="144"/>
      <c r="J29" s="144"/>
      <c r="K29" s="144"/>
      <c r="L29" s="144"/>
    </row>
    <row r="30" spans="1:12" x14ac:dyDescent="0.25">
      <c r="A30"/>
      <c r="B30"/>
      <c r="C30"/>
      <c r="D30"/>
      <c r="E30"/>
      <c r="F30"/>
      <c r="G30"/>
      <c r="H30" s="144"/>
      <c r="I30" s="144"/>
      <c r="J30" s="144"/>
      <c r="K30" s="144"/>
      <c r="L30" s="144"/>
    </row>
    <row r="31" spans="1:12" x14ac:dyDescent="0.25">
      <c r="A31"/>
      <c r="B31"/>
      <c r="C31"/>
      <c r="D31"/>
      <c r="E31"/>
      <c r="F31"/>
      <c r="G31"/>
      <c r="H31" s="144"/>
      <c r="I31" s="144"/>
      <c r="J31" s="144"/>
      <c r="K31" s="144"/>
      <c r="L31" s="144"/>
    </row>
    <row r="32" spans="1:12" x14ac:dyDescent="0.25">
      <c r="A32"/>
      <c r="B32"/>
      <c r="C32"/>
      <c r="D32"/>
      <c r="E32"/>
      <c r="F32"/>
      <c r="G32"/>
      <c r="H32" s="144"/>
      <c r="I32" s="144"/>
      <c r="J32" s="144"/>
      <c r="K32" s="144"/>
      <c r="L32" s="144"/>
    </row>
    <row r="33" spans="1:12" x14ac:dyDescent="0.25">
      <c r="A33"/>
      <c r="B33"/>
      <c r="C33"/>
      <c r="D33"/>
      <c r="E33"/>
      <c r="F33"/>
      <c r="G33"/>
      <c r="H33" s="144"/>
      <c r="I33" s="144"/>
      <c r="J33" s="144"/>
      <c r="K33" s="144"/>
      <c r="L33" s="144"/>
    </row>
    <row r="34" spans="1:12" x14ac:dyDescent="0.25">
      <c r="A34"/>
      <c r="B34"/>
      <c r="C34"/>
      <c r="D34"/>
      <c r="E34"/>
      <c r="F34"/>
      <c r="G34"/>
      <c r="H34" s="144"/>
      <c r="I34" s="144"/>
      <c r="J34" s="144"/>
      <c r="K34" s="144"/>
      <c r="L34" s="144"/>
    </row>
    <row r="35" spans="1:12" x14ac:dyDescent="0.25">
      <c r="A35"/>
      <c r="B35"/>
      <c r="C35"/>
      <c r="D35"/>
      <c r="E35"/>
      <c r="F35"/>
      <c r="G35"/>
      <c r="H35" s="144"/>
      <c r="I35" s="144"/>
      <c r="J35" s="144"/>
      <c r="K35" s="144"/>
      <c r="L35" s="144"/>
    </row>
    <row r="36" spans="1:12" x14ac:dyDescent="0.25">
      <c r="A36"/>
      <c r="B36"/>
      <c r="C36"/>
      <c r="D36"/>
      <c r="E36"/>
      <c r="F36"/>
      <c r="G36"/>
      <c r="H36" s="144"/>
      <c r="I36" s="144"/>
      <c r="J36" s="144"/>
      <c r="K36" s="144"/>
      <c r="L36" s="144"/>
    </row>
    <row r="37" spans="1:12" x14ac:dyDescent="0.25">
      <c r="A37"/>
      <c r="B37"/>
      <c r="C37"/>
      <c r="D37"/>
      <c r="E37"/>
      <c r="F37"/>
      <c r="G37"/>
      <c r="H37" s="144"/>
      <c r="I37" s="144"/>
      <c r="J37" s="144"/>
      <c r="K37" s="144"/>
      <c r="L37" s="144"/>
    </row>
    <row r="38" spans="1:12" hidden="1" x14ac:dyDescent="0.25">
      <c r="A38"/>
      <c r="B38"/>
      <c r="C38"/>
      <c r="D38"/>
      <c r="E38"/>
      <c r="F38"/>
      <c r="G38"/>
      <c r="H38" s="144"/>
      <c r="I38" s="144"/>
      <c r="J38" s="144"/>
      <c r="K38" s="144"/>
      <c r="L38" s="144"/>
    </row>
    <row r="39" spans="1:12" x14ac:dyDescent="0.25">
      <c r="A39"/>
      <c r="B39"/>
      <c r="C39"/>
      <c r="D39"/>
      <c r="E39"/>
      <c r="F39"/>
      <c r="G39"/>
      <c r="H39" s="144"/>
      <c r="I39" s="144"/>
      <c r="J39" s="144"/>
      <c r="K39" s="144"/>
      <c r="L39" s="144"/>
    </row>
    <row r="40" spans="1:12" x14ac:dyDescent="0.25">
      <c r="A40"/>
      <c r="B40"/>
      <c r="C40"/>
      <c r="D40"/>
      <c r="E40"/>
      <c r="F40"/>
      <c r="G40"/>
      <c r="H40" s="144"/>
      <c r="I40" s="144"/>
      <c r="J40" s="144"/>
      <c r="K40" s="144"/>
      <c r="L40" s="144"/>
    </row>
    <row r="41" spans="1:12" x14ac:dyDescent="0.25">
      <c r="A41"/>
      <c r="B41"/>
      <c r="C41"/>
      <c r="D41"/>
      <c r="E41"/>
      <c r="F41"/>
      <c r="G41"/>
      <c r="H41" s="144"/>
      <c r="I41" s="144"/>
      <c r="J41" s="144"/>
      <c r="K41" s="144"/>
      <c r="L41" s="144"/>
    </row>
    <row r="42" spans="1:12" x14ac:dyDescent="0.25">
      <c r="A42"/>
      <c r="B42"/>
      <c r="C42"/>
      <c r="D42"/>
      <c r="E42"/>
      <c r="F42"/>
      <c r="G42"/>
      <c r="H42" s="144"/>
      <c r="I42" s="144"/>
      <c r="J42" s="144"/>
      <c r="K42" s="144"/>
      <c r="L42" s="144"/>
    </row>
    <row r="43" spans="1:12" x14ac:dyDescent="0.25">
      <c r="A43"/>
      <c r="B43"/>
      <c r="C43"/>
      <c r="D43"/>
      <c r="E43"/>
      <c r="F43"/>
      <c r="G43"/>
      <c r="H43" s="144"/>
      <c r="I43" s="144"/>
      <c r="J43" s="144"/>
      <c r="K43" s="144"/>
      <c r="L43" s="144"/>
    </row>
    <row r="44" spans="1:12" x14ac:dyDescent="0.25">
      <c r="A44"/>
      <c r="B44"/>
      <c r="C44"/>
      <c r="D44"/>
      <c r="E44"/>
      <c r="F44"/>
      <c r="G44"/>
      <c r="H44" s="144"/>
      <c r="I44" s="144"/>
      <c r="J44" s="144"/>
      <c r="K44" s="144"/>
      <c r="L44" s="144"/>
    </row>
    <row r="45" spans="1:12" x14ac:dyDescent="0.25">
      <c r="A45"/>
      <c r="B45"/>
      <c r="C45"/>
      <c r="D45"/>
      <c r="E45"/>
      <c r="F45"/>
      <c r="G45"/>
      <c r="H45" s="144"/>
      <c r="I45" s="144"/>
      <c r="J45" s="144"/>
      <c r="K45" s="144"/>
      <c r="L45" s="144"/>
    </row>
    <row r="46" spans="1:12" x14ac:dyDescent="0.25">
      <c r="A46"/>
      <c r="B46"/>
      <c r="C46"/>
      <c r="D46"/>
      <c r="E46"/>
      <c r="F46"/>
      <c r="G46"/>
      <c r="H46" s="144"/>
      <c r="I46" s="144"/>
      <c r="J46" s="144"/>
      <c r="K46" s="144"/>
      <c r="L46" s="144"/>
    </row>
    <row r="47" spans="1:12" x14ac:dyDescent="0.25">
      <c r="A47"/>
      <c r="B47"/>
      <c r="C47"/>
      <c r="D47"/>
      <c r="E47"/>
      <c r="F47"/>
      <c r="G47"/>
      <c r="H47" s="144"/>
      <c r="I47" s="144"/>
      <c r="J47" s="144"/>
      <c r="K47" s="144"/>
      <c r="L47" s="144"/>
    </row>
    <row r="48" spans="1:12" x14ac:dyDescent="0.25">
      <c r="A48"/>
      <c r="B48"/>
      <c r="C48"/>
      <c r="D48"/>
      <c r="E48"/>
      <c r="F48"/>
      <c r="G48"/>
      <c r="H48" s="144"/>
      <c r="I48" s="144"/>
      <c r="J48" s="144"/>
      <c r="K48" s="144"/>
      <c r="L48" s="144"/>
    </row>
    <row r="49" spans="1:12" x14ac:dyDescent="0.25">
      <c r="A49"/>
      <c r="B49"/>
      <c r="C49"/>
      <c r="D49"/>
      <c r="E49"/>
      <c r="F49"/>
      <c r="G49"/>
      <c r="H49" s="144"/>
      <c r="I49" s="144"/>
      <c r="J49" s="144"/>
      <c r="K49" s="144"/>
      <c r="L49" s="144"/>
    </row>
    <row r="50" spans="1:12" x14ac:dyDescent="0.25">
      <c r="A50"/>
      <c r="B50"/>
      <c r="C50"/>
      <c r="D50"/>
      <c r="E50"/>
      <c r="F50"/>
      <c r="G50"/>
      <c r="H50" s="144"/>
      <c r="I50" s="144"/>
      <c r="J50" s="144"/>
      <c r="K50" s="144"/>
      <c r="L50" s="144"/>
    </row>
    <row r="51" spans="1:12" x14ac:dyDescent="0.25">
      <c r="A51"/>
      <c r="B51"/>
      <c r="C51"/>
      <c r="D51"/>
      <c r="E51"/>
      <c r="F51"/>
      <c r="G51"/>
      <c r="H51" s="144"/>
      <c r="I51" s="144"/>
      <c r="J51" s="144"/>
      <c r="K51" s="144"/>
      <c r="L51" s="144"/>
    </row>
    <row r="52" spans="1:12" x14ac:dyDescent="0.25">
      <c r="A52"/>
      <c r="B52"/>
      <c r="C52"/>
      <c r="D52"/>
      <c r="E52"/>
      <c r="F52"/>
      <c r="G52"/>
      <c r="H52" s="144"/>
      <c r="I52" s="144"/>
      <c r="J52" s="144"/>
      <c r="K52" s="144"/>
      <c r="L52" s="144"/>
    </row>
    <row r="53" spans="1:12" x14ac:dyDescent="0.25">
      <c r="A53"/>
      <c r="B53"/>
      <c r="C53"/>
      <c r="D53"/>
      <c r="E53"/>
      <c r="F53"/>
      <c r="G53"/>
      <c r="H53" s="144"/>
      <c r="I53" s="144"/>
      <c r="J53" s="144"/>
      <c r="K53" s="144"/>
      <c r="L53" s="144"/>
    </row>
    <row r="54" spans="1:12" x14ac:dyDescent="0.25">
      <c r="A54"/>
      <c r="B54"/>
      <c r="C54"/>
      <c r="D54"/>
      <c r="E54"/>
      <c r="F54"/>
      <c r="G54"/>
      <c r="H54" s="144"/>
      <c r="I54" s="144"/>
      <c r="J54" s="144"/>
      <c r="K54" s="144"/>
      <c r="L54" s="144"/>
    </row>
    <row r="55" spans="1:12" x14ac:dyDescent="0.25">
      <c r="A55"/>
      <c r="B55"/>
      <c r="C55"/>
      <c r="D55"/>
      <c r="E55"/>
      <c r="F55"/>
      <c r="G55"/>
      <c r="H55" s="144"/>
      <c r="I55" s="144"/>
      <c r="J55" s="144"/>
      <c r="K55" s="144"/>
      <c r="L55" s="144"/>
    </row>
    <row r="56" spans="1:12" x14ac:dyDescent="0.25">
      <c r="A56"/>
      <c r="B56"/>
      <c r="C56"/>
      <c r="D56"/>
      <c r="E56"/>
      <c r="F56"/>
      <c r="G56"/>
      <c r="H56" s="144"/>
      <c r="I56" s="144"/>
      <c r="J56" s="144"/>
      <c r="K56" s="144"/>
      <c r="L56" s="144"/>
    </row>
    <row r="57" spans="1:12" x14ac:dyDescent="0.25">
      <c r="A57"/>
      <c r="B57"/>
      <c r="C57"/>
      <c r="D57"/>
      <c r="E57"/>
      <c r="F57"/>
      <c r="G57"/>
      <c r="H57" s="144"/>
      <c r="I57" s="144"/>
      <c r="J57" s="144"/>
      <c r="K57" s="144"/>
      <c r="L57" s="144"/>
    </row>
    <row r="58" spans="1:12" x14ac:dyDescent="0.25">
      <c r="A58"/>
      <c r="B58"/>
      <c r="C58"/>
      <c r="D58"/>
      <c r="E58"/>
      <c r="F58"/>
      <c r="G58"/>
      <c r="H58" s="144"/>
      <c r="I58" s="144"/>
      <c r="J58" s="144"/>
      <c r="K58" s="144"/>
      <c r="L58" s="144"/>
    </row>
    <row r="59" spans="1:12" x14ac:dyDescent="0.25">
      <c r="A59"/>
      <c r="B59"/>
      <c r="C59"/>
      <c r="D59"/>
      <c r="E59"/>
      <c r="F59"/>
      <c r="G59"/>
      <c r="H59" s="144"/>
      <c r="I59" s="144"/>
      <c r="J59" s="144"/>
      <c r="K59" s="144"/>
      <c r="L59" s="144"/>
    </row>
    <row r="60" spans="1:12" x14ac:dyDescent="0.25">
      <c r="A60"/>
      <c r="B60"/>
      <c r="C60"/>
      <c r="D60"/>
      <c r="E60"/>
      <c r="F60"/>
      <c r="G60"/>
      <c r="H60" s="144"/>
      <c r="I60" s="144"/>
      <c r="J60" s="144"/>
      <c r="K60" s="144"/>
      <c r="L60" s="144"/>
    </row>
    <row r="61" spans="1:12" x14ac:dyDescent="0.25">
      <c r="A61"/>
      <c r="B61"/>
      <c r="C61"/>
      <c r="D61"/>
      <c r="E61"/>
      <c r="F61"/>
      <c r="G61"/>
      <c r="H61" s="144"/>
      <c r="I61" s="144"/>
      <c r="J61" s="144"/>
      <c r="K61" s="144"/>
      <c r="L61" s="144"/>
    </row>
    <row r="62" spans="1:12" x14ac:dyDescent="0.25">
      <c r="A62"/>
      <c r="B62"/>
      <c r="C62"/>
      <c r="D62"/>
      <c r="E62"/>
      <c r="F62"/>
      <c r="G62"/>
      <c r="H62" s="144"/>
      <c r="I62" s="144"/>
      <c r="J62" s="144"/>
      <c r="K62" s="144"/>
      <c r="L62" s="144"/>
    </row>
    <row r="63" spans="1:12" x14ac:dyDescent="0.25">
      <c r="A63"/>
      <c r="B63"/>
      <c r="C63"/>
      <c r="D63"/>
      <c r="E63"/>
      <c r="F63"/>
      <c r="G63"/>
      <c r="H63" s="144"/>
      <c r="I63" s="144"/>
      <c r="J63" s="144"/>
      <c r="K63" s="144"/>
      <c r="L63" s="144"/>
    </row>
    <row r="64" spans="1:12" x14ac:dyDescent="0.25">
      <c r="A64"/>
      <c r="B64"/>
      <c r="C64"/>
      <c r="D64"/>
      <c r="E64"/>
      <c r="F64"/>
      <c r="G64"/>
      <c r="H64" s="144"/>
      <c r="I64" s="144"/>
      <c r="J64" s="144"/>
      <c r="K64" s="144"/>
      <c r="L64" s="144"/>
    </row>
    <row r="65" spans="1:12" x14ac:dyDescent="0.25">
      <c r="A65"/>
      <c r="B65"/>
      <c r="C65"/>
      <c r="D65"/>
      <c r="E65"/>
      <c r="F65"/>
      <c r="G65"/>
      <c r="H65" s="144"/>
      <c r="I65" s="144"/>
      <c r="J65" s="144"/>
      <c r="K65" s="144"/>
      <c r="L65" s="144"/>
    </row>
    <row r="66" spans="1:12" x14ac:dyDescent="0.25">
      <c r="A66"/>
      <c r="B66"/>
      <c r="C66"/>
      <c r="D66"/>
      <c r="E66"/>
      <c r="F66"/>
      <c r="G66"/>
      <c r="H66" s="144"/>
      <c r="I66" s="144"/>
      <c r="J66" s="144"/>
      <c r="K66" s="144"/>
      <c r="L66" s="144"/>
    </row>
    <row r="67" spans="1:12" x14ac:dyDescent="0.25">
      <c r="A67"/>
      <c r="B67"/>
      <c r="C67"/>
      <c r="D67"/>
      <c r="E67"/>
      <c r="F67"/>
      <c r="G67"/>
      <c r="H67" s="144"/>
      <c r="I67" s="144"/>
      <c r="J67" s="144"/>
      <c r="K67" s="144"/>
      <c r="L67" s="144"/>
    </row>
    <row r="68" spans="1:12" x14ac:dyDescent="0.25">
      <c r="A68"/>
      <c r="B68"/>
      <c r="C68"/>
      <c r="D68"/>
      <c r="E68"/>
      <c r="F68"/>
      <c r="G68"/>
      <c r="H68" s="144"/>
      <c r="I68" s="144"/>
      <c r="J68" s="144"/>
      <c r="K68" s="144"/>
      <c r="L68" s="144"/>
    </row>
    <row r="69" spans="1:12" x14ac:dyDescent="0.25">
      <c r="A69"/>
      <c r="B69"/>
      <c r="C69"/>
      <c r="D69"/>
      <c r="E69"/>
      <c r="F69"/>
      <c r="G69"/>
      <c r="H69" s="144"/>
      <c r="I69" s="144"/>
      <c r="J69" s="144"/>
      <c r="K69" s="144"/>
      <c r="L69" s="144"/>
    </row>
    <row r="70" spans="1:12" x14ac:dyDescent="0.25">
      <c r="A70"/>
      <c r="B70"/>
      <c r="C70"/>
      <c r="D70"/>
      <c r="E70"/>
      <c r="F70"/>
      <c r="G70"/>
      <c r="H70" s="144"/>
      <c r="I70" s="144"/>
      <c r="J70" s="144"/>
      <c r="K70" s="144"/>
      <c r="L70" s="144"/>
    </row>
    <row r="71" spans="1:12" x14ac:dyDescent="0.25">
      <c r="A71"/>
      <c r="B71"/>
      <c r="C71"/>
      <c r="D71"/>
      <c r="E71"/>
      <c r="F71"/>
      <c r="G71"/>
      <c r="H71" s="144"/>
      <c r="I71" s="144"/>
      <c r="J71" s="144"/>
      <c r="K71" s="144"/>
      <c r="L71" s="144"/>
    </row>
    <row r="72" spans="1:12" x14ac:dyDescent="0.25">
      <c r="A72"/>
      <c r="B72"/>
      <c r="C72"/>
      <c r="D72"/>
      <c r="E72"/>
      <c r="F72"/>
      <c r="G72"/>
      <c r="H72" s="144"/>
      <c r="I72" s="144"/>
      <c r="J72" s="144"/>
      <c r="K72" s="144"/>
      <c r="L72" s="144"/>
    </row>
    <row r="73" spans="1:12" x14ac:dyDescent="0.25">
      <c r="A73"/>
      <c r="B73"/>
      <c r="C73"/>
      <c r="D73"/>
      <c r="E73"/>
      <c r="F73"/>
      <c r="G73"/>
      <c r="H73" s="144"/>
      <c r="I73" s="144"/>
      <c r="J73" s="144"/>
      <c r="K73" s="144"/>
      <c r="L73" s="144"/>
    </row>
    <row r="74" spans="1:12" x14ac:dyDescent="0.25">
      <c r="A74"/>
      <c r="B74"/>
      <c r="C74"/>
      <c r="D74"/>
      <c r="E74"/>
      <c r="F74"/>
      <c r="G74"/>
      <c r="H74" s="144"/>
      <c r="I74" s="144"/>
      <c r="J74" s="144"/>
      <c r="K74" s="144"/>
      <c r="L74" s="144"/>
    </row>
    <row r="75" spans="1:12" x14ac:dyDescent="0.25">
      <c r="A75"/>
      <c r="B75"/>
      <c r="C75"/>
      <c r="D75"/>
      <c r="E75"/>
      <c r="F75"/>
      <c r="G75"/>
      <c r="H75" s="144"/>
      <c r="I75" s="144"/>
      <c r="J75" s="144"/>
      <c r="K75" s="144"/>
      <c r="L75" s="144"/>
    </row>
    <row r="76" spans="1:12" x14ac:dyDescent="0.25">
      <c r="A76"/>
      <c r="B76"/>
      <c r="C76"/>
      <c r="D76"/>
      <c r="E76"/>
      <c r="F76"/>
      <c r="G76"/>
      <c r="H76" s="144"/>
      <c r="I76" s="144"/>
      <c r="J76" s="144"/>
      <c r="K76" s="144"/>
      <c r="L76" s="144"/>
    </row>
    <row r="77" spans="1:12" x14ac:dyDescent="0.25">
      <c r="A77"/>
      <c r="B77"/>
      <c r="C77"/>
      <c r="D77"/>
      <c r="E77"/>
      <c r="F77"/>
      <c r="G77"/>
      <c r="H77" s="144"/>
      <c r="I77" s="144"/>
      <c r="J77" s="144"/>
      <c r="K77" s="144"/>
      <c r="L77" s="144"/>
    </row>
    <row r="78" spans="1:12" x14ac:dyDescent="0.25">
      <c r="A78"/>
      <c r="B78"/>
      <c r="C78"/>
      <c r="D78"/>
      <c r="E78"/>
      <c r="F78"/>
      <c r="G78"/>
      <c r="H78" s="144"/>
      <c r="I78" s="144"/>
      <c r="J78" s="144"/>
      <c r="K78" s="144"/>
      <c r="L78" s="144"/>
    </row>
    <row r="79" spans="1:12" x14ac:dyDescent="0.25">
      <c r="A79"/>
      <c r="B79"/>
      <c r="C79"/>
      <c r="D79"/>
      <c r="E79"/>
      <c r="F79"/>
      <c r="G79"/>
      <c r="H79" s="144"/>
      <c r="I79" s="144"/>
      <c r="J79" s="144"/>
      <c r="K79" s="144"/>
      <c r="L79" s="144"/>
    </row>
    <row r="80" spans="1:12" x14ac:dyDescent="0.25">
      <c r="A80"/>
      <c r="B80"/>
      <c r="C80"/>
      <c r="D80"/>
      <c r="E80"/>
      <c r="F80"/>
      <c r="G80"/>
      <c r="H80" s="144"/>
      <c r="I80" s="144"/>
      <c r="J80" s="144"/>
      <c r="K80" s="144"/>
      <c r="L80" s="144"/>
    </row>
    <row r="81" spans="1:12" x14ac:dyDescent="0.25">
      <c r="A81"/>
      <c r="B81"/>
      <c r="C81"/>
      <c r="D81"/>
      <c r="E81"/>
      <c r="F81"/>
      <c r="G81"/>
      <c r="H81" s="144"/>
      <c r="I81" s="144"/>
      <c r="J81" s="144"/>
      <c r="K81" s="144"/>
      <c r="L81" s="144"/>
    </row>
    <row r="82" spans="1:12" x14ac:dyDescent="0.25">
      <c r="A82"/>
      <c r="B82"/>
      <c r="C82"/>
      <c r="D82"/>
      <c r="E82"/>
      <c r="F82"/>
      <c r="G82"/>
      <c r="H82" s="144"/>
      <c r="I82" s="144"/>
      <c r="J82" s="144"/>
      <c r="K82" s="144"/>
      <c r="L82" s="144"/>
    </row>
    <row r="83" spans="1:12" x14ac:dyDescent="0.25">
      <c r="A83"/>
      <c r="B83"/>
      <c r="C83"/>
      <c r="D83"/>
      <c r="E83"/>
      <c r="F83"/>
      <c r="G83"/>
      <c r="H83" s="144"/>
      <c r="I83" s="144"/>
      <c r="J83" s="144"/>
      <c r="K83" s="144"/>
      <c r="L83" s="144"/>
    </row>
    <row r="84" spans="1:12" x14ac:dyDescent="0.25">
      <c r="A84"/>
      <c r="B84"/>
      <c r="C84"/>
      <c r="D84"/>
      <c r="E84"/>
      <c r="F84"/>
      <c r="G84"/>
      <c r="H84" s="144"/>
      <c r="I84" s="144"/>
      <c r="J84" s="144"/>
      <c r="K84" s="144"/>
      <c r="L84" s="144"/>
    </row>
    <row r="85" spans="1:12" x14ac:dyDescent="0.25">
      <c r="A85"/>
      <c r="B85"/>
      <c r="C85"/>
      <c r="D85"/>
      <c r="E85"/>
      <c r="F85"/>
      <c r="G85"/>
      <c r="H85" s="144"/>
      <c r="I85" s="144"/>
      <c r="J85" s="144"/>
      <c r="K85" s="144"/>
      <c r="L85" s="144"/>
    </row>
    <row r="86" spans="1:12" x14ac:dyDescent="0.25">
      <c r="A86"/>
      <c r="B86"/>
      <c r="C86"/>
      <c r="D86"/>
      <c r="E86"/>
      <c r="F86"/>
      <c r="G86"/>
      <c r="H86" s="144"/>
      <c r="I86" s="144"/>
      <c r="J86" s="144"/>
      <c r="K86" s="144"/>
      <c r="L86" s="144"/>
    </row>
    <row r="87" spans="1:12" x14ac:dyDescent="0.25">
      <c r="A87"/>
      <c r="B87"/>
      <c r="C87"/>
      <c r="D87"/>
      <c r="E87"/>
      <c r="F87"/>
      <c r="G87"/>
      <c r="H87" s="144"/>
      <c r="I87" s="144"/>
      <c r="J87" s="144"/>
      <c r="K87" s="144"/>
      <c r="L87" s="144"/>
    </row>
    <row r="88" spans="1:12" x14ac:dyDescent="0.25">
      <c r="A88"/>
      <c r="B88"/>
      <c r="C88"/>
      <c r="D88"/>
      <c r="E88"/>
      <c r="F88"/>
      <c r="G88"/>
      <c r="H88" s="144"/>
      <c r="I88" s="144"/>
      <c r="J88" s="144"/>
      <c r="K88" s="144"/>
      <c r="L88" s="144"/>
    </row>
    <row r="89" spans="1:12" x14ac:dyDescent="0.25">
      <c r="A89"/>
      <c r="B89"/>
      <c r="C89"/>
      <c r="D89"/>
      <c r="E89"/>
      <c r="F89"/>
      <c r="G89"/>
      <c r="H89" s="144"/>
      <c r="I89" s="144"/>
      <c r="J89" s="144"/>
      <c r="K89" s="144"/>
      <c r="L89" s="144"/>
    </row>
    <row r="90" spans="1:12" x14ac:dyDescent="0.25">
      <c r="A90"/>
      <c r="B90"/>
      <c r="C90"/>
      <c r="D90"/>
      <c r="E90"/>
      <c r="F90"/>
      <c r="G90"/>
      <c r="H90" s="144"/>
      <c r="I90" s="144"/>
      <c r="J90" s="144"/>
      <c r="K90" s="144"/>
      <c r="L90" s="144"/>
    </row>
    <row r="91" spans="1:12" x14ac:dyDescent="0.25">
      <c r="A91"/>
      <c r="B91"/>
      <c r="C91"/>
      <c r="D91"/>
      <c r="E91"/>
      <c r="F91"/>
      <c r="G91"/>
      <c r="H91" s="144"/>
      <c r="I91" s="144"/>
      <c r="J91" s="144"/>
      <c r="K91" s="144"/>
      <c r="L91" s="144"/>
    </row>
    <row r="92" spans="1:12" x14ac:dyDescent="0.25">
      <c r="A92"/>
      <c r="B92"/>
      <c r="C92"/>
      <c r="D92"/>
      <c r="E92"/>
      <c r="F92"/>
      <c r="G92"/>
      <c r="H92" s="144"/>
      <c r="I92" s="144"/>
      <c r="J92" s="144"/>
      <c r="K92" s="144"/>
      <c r="L92" s="144"/>
    </row>
    <row r="93" spans="1:12" x14ac:dyDescent="0.25">
      <c r="A93"/>
      <c r="B93"/>
      <c r="C93"/>
      <c r="D93"/>
      <c r="E93"/>
      <c r="F93"/>
      <c r="G93"/>
      <c r="H93" s="144"/>
      <c r="I93" s="144"/>
      <c r="J93" s="144"/>
      <c r="K93" s="144"/>
      <c r="L93" s="144"/>
    </row>
    <row r="94" spans="1:12" x14ac:dyDescent="0.25">
      <c r="A94"/>
      <c r="B94"/>
      <c r="C94"/>
      <c r="D94"/>
      <c r="E94"/>
      <c r="F94"/>
      <c r="G94"/>
      <c r="H94" s="144"/>
      <c r="I94" s="144"/>
      <c r="J94" s="144"/>
      <c r="K94" s="144"/>
      <c r="L94" s="144"/>
    </row>
    <row r="95" spans="1:12" x14ac:dyDescent="0.25">
      <c r="A95"/>
      <c r="B95"/>
      <c r="C95"/>
      <c r="D95"/>
      <c r="E95"/>
      <c r="F95"/>
      <c r="G95"/>
      <c r="H95" s="144"/>
      <c r="I95" s="144"/>
      <c r="J95" s="144"/>
      <c r="K95" s="144"/>
      <c r="L95" s="144"/>
    </row>
    <row r="96" spans="1:12" x14ac:dyDescent="0.25">
      <c r="A96"/>
      <c r="B96"/>
      <c r="C96"/>
      <c r="D96"/>
      <c r="E96"/>
      <c r="F96"/>
      <c r="G96"/>
      <c r="H96" s="144"/>
      <c r="I96" s="144"/>
      <c r="J96" s="144"/>
      <c r="K96" s="144"/>
      <c r="L96" s="144"/>
    </row>
    <row r="97" spans="1:12" x14ac:dyDescent="0.25">
      <c r="A97"/>
      <c r="B97"/>
      <c r="C97"/>
      <c r="D97"/>
      <c r="E97"/>
      <c r="F97"/>
      <c r="G97"/>
      <c r="H97" s="144"/>
      <c r="I97" s="144"/>
      <c r="J97" s="144"/>
      <c r="K97" s="144"/>
      <c r="L97" s="144"/>
    </row>
    <row r="98" spans="1:12" x14ac:dyDescent="0.25">
      <c r="A98"/>
      <c r="B98"/>
      <c r="C98"/>
      <c r="D98"/>
      <c r="E98"/>
      <c r="F98"/>
      <c r="G98"/>
      <c r="H98" s="144"/>
      <c r="I98" s="144"/>
      <c r="J98" s="144"/>
      <c r="K98" s="144"/>
      <c r="L98" s="144"/>
    </row>
    <row r="99" spans="1:12" x14ac:dyDescent="0.25">
      <c r="A99"/>
      <c r="B99"/>
      <c r="C99"/>
      <c r="D99"/>
      <c r="E99"/>
      <c r="F99"/>
      <c r="G99"/>
      <c r="H99" s="144"/>
      <c r="I99" s="144"/>
      <c r="J99" s="144"/>
      <c r="K99" s="144"/>
      <c r="L99" s="144"/>
    </row>
    <row r="100" spans="1:12" x14ac:dyDescent="0.25">
      <c r="A100"/>
      <c r="B100"/>
      <c r="C100"/>
      <c r="D100"/>
      <c r="E100"/>
      <c r="F100"/>
      <c r="G100"/>
      <c r="H100" s="144"/>
      <c r="I100" s="144"/>
      <c r="J100" s="144"/>
      <c r="K100" s="144"/>
      <c r="L100" s="144"/>
    </row>
    <row r="101" spans="1:12" x14ac:dyDescent="0.25">
      <c r="A101"/>
      <c r="B101"/>
      <c r="C101"/>
      <c r="D101"/>
      <c r="E101"/>
      <c r="F101"/>
      <c r="G101"/>
      <c r="H101" s="144"/>
      <c r="I101" s="144"/>
      <c r="J101" s="144"/>
      <c r="K101" s="144"/>
      <c r="L101" s="144"/>
    </row>
    <row r="102" spans="1:12" x14ac:dyDescent="0.25">
      <c r="A102"/>
      <c r="B102"/>
      <c r="C102"/>
      <c r="D102"/>
      <c r="E102"/>
      <c r="F102"/>
      <c r="G102"/>
      <c r="H102" s="144"/>
      <c r="I102" s="144"/>
      <c r="J102" s="144"/>
      <c r="K102" s="144"/>
      <c r="L102" s="144"/>
    </row>
    <row r="103" spans="1:12" x14ac:dyDescent="0.25">
      <c r="A103"/>
      <c r="B103"/>
      <c r="C103"/>
      <c r="D103"/>
      <c r="E103"/>
      <c r="F103"/>
      <c r="G103"/>
      <c r="H103" s="144"/>
      <c r="I103" s="144"/>
      <c r="J103" s="144"/>
      <c r="K103" s="144"/>
      <c r="L103" s="144"/>
    </row>
    <row r="104" spans="1:12" x14ac:dyDescent="0.25">
      <c r="A104"/>
      <c r="B104"/>
      <c r="C104"/>
      <c r="D104"/>
      <c r="E104"/>
      <c r="F104"/>
      <c r="G104"/>
      <c r="H104" s="144"/>
      <c r="I104" s="144"/>
      <c r="J104" s="144"/>
      <c r="K104" s="144"/>
      <c r="L104" s="144"/>
    </row>
    <row r="105" spans="1:12" x14ac:dyDescent="0.25">
      <c r="A105"/>
      <c r="B105"/>
      <c r="C105"/>
      <c r="D105"/>
      <c r="E105"/>
      <c r="F105"/>
      <c r="G105"/>
      <c r="H105" s="144"/>
      <c r="I105" s="144"/>
      <c r="J105" s="144"/>
      <c r="K105" s="144"/>
      <c r="L105" s="144"/>
    </row>
    <row r="106" spans="1:12" x14ac:dyDescent="0.25">
      <c r="A106"/>
      <c r="B106"/>
      <c r="C106"/>
      <c r="D106"/>
      <c r="E106"/>
      <c r="F106"/>
      <c r="G106"/>
      <c r="H106" s="144"/>
      <c r="I106" s="144"/>
      <c r="J106" s="144"/>
      <c r="K106" s="144"/>
      <c r="L106" s="144"/>
    </row>
    <row r="107" spans="1:12" x14ac:dyDescent="0.25">
      <c r="A107"/>
      <c r="B107"/>
      <c r="C107"/>
      <c r="D107"/>
      <c r="E107"/>
      <c r="F107"/>
      <c r="G107"/>
      <c r="H107" s="144"/>
      <c r="I107" s="144"/>
      <c r="J107" s="144"/>
      <c r="K107" s="144"/>
      <c r="L107" s="144"/>
    </row>
    <row r="108" spans="1:12" x14ac:dyDescent="0.25">
      <c r="A108"/>
      <c r="B108"/>
      <c r="C108"/>
      <c r="D108"/>
      <c r="E108"/>
      <c r="F108"/>
      <c r="G108"/>
      <c r="H108" s="144"/>
      <c r="I108" s="144"/>
      <c r="J108" s="144"/>
      <c r="K108" s="144"/>
      <c r="L108" s="144"/>
    </row>
    <row r="109" spans="1:12" x14ac:dyDescent="0.25">
      <c r="A109"/>
      <c r="B109"/>
      <c r="C109"/>
      <c r="D109"/>
      <c r="E109"/>
      <c r="F109"/>
      <c r="G109"/>
      <c r="H109" s="144"/>
      <c r="I109" s="144"/>
      <c r="J109" s="144"/>
      <c r="K109" s="144"/>
      <c r="L109" s="144"/>
    </row>
    <row r="110" spans="1:12" x14ac:dyDescent="0.25">
      <c r="A110"/>
      <c r="B110"/>
      <c r="C110"/>
      <c r="D110"/>
      <c r="E110"/>
      <c r="F110"/>
      <c r="G110"/>
      <c r="H110" s="144"/>
      <c r="I110" s="144"/>
      <c r="J110" s="144"/>
      <c r="K110" s="144"/>
      <c r="L110" s="144"/>
    </row>
    <row r="111" spans="1:12" x14ac:dyDescent="0.25">
      <c r="A111"/>
      <c r="B111"/>
      <c r="C111"/>
      <c r="D111"/>
      <c r="E111"/>
      <c r="F111"/>
      <c r="G111"/>
      <c r="H111" s="144"/>
      <c r="I111" s="144"/>
      <c r="J111" s="144"/>
      <c r="K111" s="144"/>
      <c r="L111" s="144"/>
    </row>
    <row r="112" spans="1:12" x14ac:dyDescent="0.25">
      <c r="A112"/>
      <c r="B112"/>
      <c r="C112"/>
      <c r="D112"/>
      <c r="E112"/>
      <c r="F112"/>
      <c r="G112"/>
      <c r="H112" s="144"/>
      <c r="I112" s="144"/>
      <c r="J112" s="144"/>
      <c r="K112" s="144"/>
      <c r="L112" s="144"/>
    </row>
    <row r="113" spans="1:12" x14ac:dyDescent="0.25">
      <c r="A113"/>
      <c r="B113"/>
      <c r="C113"/>
      <c r="D113"/>
      <c r="E113"/>
      <c r="F113"/>
      <c r="G113"/>
      <c r="H113" s="144"/>
      <c r="I113" s="144"/>
      <c r="J113" s="144"/>
      <c r="K113" s="144"/>
      <c r="L113" s="144"/>
    </row>
    <row r="114" spans="1:12" x14ac:dyDescent="0.25">
      <c r="A114"/>
      <c r="B114"/>
      <c r="C114"/>
      <c r="D114"/>
      <c r="E114"/>
      <c r="F114"/>
      <c r="G114"/>
      <c r="H114" s="144"/>
      <c r="I114" s="144"/>
      <c r="J114" s="144"/>
      <c r="K114" s="144"/>
      <c r="L114" s="144"/>
    </row>
    <row r="115" spans="1:12" x14ac:dyDescent="0.25">
      <c r="A115"/>
      <c r="B115"/>
      <c r="C115"/>
      <c r="D115"/>
      <c r="E115"/>
      <c r="F115"/>
      <c r="G115"/>
      <c r="H115" s="144"/>
      <c r="I115" s="144"/>
      <c r="J115" s="144"/>
      <c r="K115" s="144"/>
      <c r="L115" s="144"/>
    </row>
    <row r="116" spans="1:12" x14ac:dyDescent="0.25">
      <c r="A116"/>
      <c r="B116"/>
      <c r="C116"/>
      <c r="D116"/>
      <c r="E116"/>
      <c r="F116"/>
      <c r="G116"/>
    </row>
    <row r="117" spans="1:12" x14ac:dyDescent="0.25">
      <c r="A117"/>
      <c r="B117"/>
      <c r="C117"/>
      <c r="D117"/>
      <c r="E117"/>
      <c r="F117"/>
      <c r="G117"/>
    </row>
    <row r="118" spans="1:12" x14ac:dyDescent="0.25">
      <c r="A118"/>
      <c r="B118"/>
      <c r="C118"/>
      <c r="D118"/>
      <c r="E118"/>
      <c r="F118"/>
      <c r="G118"/>
    </row>
    <row r="119" spans="1:12" x14ac:dyDescent="0.25">
      <c r="A119"/>
      <c r="B119"/>
      <c r="C119"/>
      <c r="D119"/>
      <c r="E119"/>
      <c r="F119"/>
      <c r="G119"/>
    </row>
    <row r="120" spans="1:12" x14ac:dyDescent="0.25">
      <c r="A120"/>
      <c r="B120"/>
      <c r="C120"/>
      <c r="D120"/>
      <c r="E120"/>
      <c r="F120"/>
      <c r="G120"/>
    </row>
    <row r="121" spans="1:12" x14ac:dyDescent="0.25">
      <c r="A121"/>
      <c r="B121"/>
      <c r="C121"/>
      <c r="D121"/>
      <c r="E121"/>
      <c r="F121"/>
      <c r="G121"/>
    </row>
    <row r="122" spans="1:12" x14ac:dyDescent="0.25">
      <c r="A122"/>
      <c r="B122"/>
      <c r="C122"/>
      <c r="D122"/>
      <c r="E122"/>
      <c r="F122"/>
      <c r="G122"/>
    </row>
    <row r="123" spans="1:12" x14ac:dyDescent="0.25">
      <c r="A123"/>
      <c r="B123"/>
      <c r="C123"/>
      <c r="D123"/>
      <c r="E123"/>
      <c r="F123"/>
      <c r="G123"/>
    </row>
    <row r="124" spans="1:12" x14ac:dyDescent="0.25">
      <c r="A124"/>
      <c r="B124"/>
      <c r="C124"/>
      <c r="D124"/>
      <c r="E124"/>
      <c r="F124"/>
      <c r="G124"/>
    </row>
    <row r="125" spans="1:12" x14ac:dyDescent="0.25">
      <c r="A125"/>
      <c r="B125"/>
      <c r="C125"/>
      <c r="D125"/>
      <c r="E125"/>
      <c r="F125"/>
      <c r="G125"/>
    </row>
    <row r="126" spans="1:12" x14ac:dyDescent="0.25">
      <c r="A126"/>
      <c r="B126"/>
      <c r="C126"/>
      <c r="D126"/>
      <c r="E126"/>
      <c r="F126"/>
      <c r="G126"/>
    </row>
    <row r="127" spans="1:12" x14ac:dyDescent="0.25">
      <c r="A127"/>
      <c r="B127"/>
      <c r="C127"/>
      <c r="D127"/>
      <c r="E127"/>
      <c r="F127"/>
      <c r="G127"/>
    </row>
    <row r="128" spans="1:12"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c r="B157"/>
      <c r="C157"/>
      <c r="D157"/>
      <c r="E157"/>
      <c r="F157"/>
      <c r="G157"/>
    </row>
    <row r="158" spans="1:7" x14ac:dyDescent="0.25">
      <c r="A158"/>
      <c r="B158"/>
      <c r="C158"/>
      <c r="D158"/>
      <c r="E158"/>
      <c r="F158"/>
      <c r="G158"/>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sheetData>
  <mergeCells count="3">
    <mergeCell ref="A3:E3"/>
    <mergeCell ref="A1:F1"/>
    <mergeCell ref="A2:F2"/>
  </mergeCells>
  <pageMargins left="0.70866141732283472" right="0.70866141732283472" top="0.74803149606299213" bottom="0.74803149606299213" header="0.31496062992125984" footer="0.31496062992125984"/>
  <pageSetup fitToHeight="0" orientation="landscape" r:id="rId2"/>
  <headerFooter>
    <oddFooter>&amp;C&amp;P/&amp;N</oddFooter>
  </headerFooter>
  <rowBreaks count="1" manualBreakCount="1">
    <brk id="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73"/>
  <sheetViews>
    <sheetView showGridLines="0" view="pageLayout" zoomScaleNormal="100" zoomScaleSheetLayoutView="85" workbookViewId="0">
      <selection activeCell="G7" sqref="G7"/>
    </sheetView>
  </sheetViews>
  <sheetFormatPr defaultColWidth="9.140625" defaultRowHeight="15" x14ac:dyDescent="0.25"/>
  <cols>
    <col min="1" max="2" width="9.140625" style="38"/>
    <col min="3" max="5" width="9.140625" style="38" customWidth="1"/>
    <col min="6" max="6" width="38.85546875" style="38" customWidth="1"/>
    <col min="7" max="7" width="13.7109375" customWidth="1"/>
    <col min="8" max="9" width="7.42578125" customWidth="1"/>
    <col min="10" max="10" width="7.28515625" customWidth="1"/>
  </cols>
  <sheetData>
    <row r="1" spans="1:12" ht="23.25" customHeight="1" thickBot="1" x14ac:dyDescent="0.3">
      <c r="A1" s="339" t="s">
        <v>456</v>
      </c>
      <c r="B1" s="340"/>
      <c r="C1" s="340"/>
      <c r="D1" s="340"/>
      <c r="E1" s="340"/>
      <c r="F1" s="340"/>
      <c r="G1" s="340"/>
      <c r="H1" s="340"/>
      <c r="I1" s="340"/>
      <c r="J1" s="341"/>
    </row>
    <row r="2" spans="1:12" ht="165" customHeight="1" thickBot="1" x14ac:dyDescent="0.3">
      <c r="A2" s="342" t="s">
        <v>511</v>
      </c>
      <c r="B2" s="343"/>
      <c r="C2" s="343"/>
      <c r="D2" s="343"/>
      <c r="E2" s="343"/>
      <c r="F2" s="343"/>
      <c r="G2" s="343"/>
      <c r="H2" s="343"/>
      <c r="I2" s="343"/>
      <c r="J2" s="344"/>
    </row>
    <row r="3" spans="1:12" ht="16.5" thickBot="1" x14ac:dyDescent="0.3">
      <c r="A3" s="142"/>
      <c r="B3" s="142"/>
      <c r="C3" s="142"/>
      <c r="D3" s="142"/>
      <c r="E3" s="142"/>
      <c r="F3" s="142"/>
      <c r="G3" s="142"/>
      <c r="H3" s="142"/>
      <c r="I3" s="142"/>
      <c r="J3" s="142"/>
    </row>
    <row r="4" spans="1:12" ht="16.5" customHeight="1" thickBot="1" x14ac:dyDescent="0.3">
      <c r="A4" s="353" t="s">
        <v>458</v>
      </c>
      <c r="B4" s="354"/>
      <c r="C4" s="354"/>
      <c r="D4" s="354"/>
      <c r="E4" s="354"/>
      <c r="F4" s="355"/>
      <c r="G4" s="348" t="s">
        <v>261</v>
      </c>
      <c r="H4" s="350" t="s">
        <v>459</v>
      </c>
      <c r="I4" s="351"/>
      <c r="J4" s="352"/>
    </row>
    <row r="5" spans="1:12" ht="29.25" customHeight="1" thickBot="1" x14ac:dyDescent="0.3">
      <c r="A5" s="356"/>
      <c r="B5" s="357"/>
      <c r="C5" s="357"/>
      <c r="D5" s="357"/>
      <c r="E5" s="357"/>
      <c r="F5" s="358"/>
      <c r="G5" s="349"/>
      <c r="H5" s="212" t="s">
        <v>264</v>
      </c>
      <c r="I5" s="213" t="s">
        <v>263</v>
      </c>
      <c r="J5" s="214" t="s">
        <v>262</v>
      </c>
    </row>
    <row r="6" spans="1:12" ht="16.5" customHeight="1" thickBot="1" x14ac:dyDescent="0.3">
      <c r="A6" s="327" t="s">
        <v>517</v>
      </c>
      <c r="B6" s="328"/>
      <c r="C6" s="328"/>
      <c r="D6" s="328"/>
      <c r="E6" s="328"/>
      <c r="F6" s="329"/>
      <c r="G6" s="132" t="str">
        <f>IFERROR(AVERAGE(G7:G9),"")</f>
        <v/>
      </c>
      <c r="H6" s="133">
        <f>SUM(H7:H9)</f>
        <v>0</v>
      </c>
      <c r="I6" s="134">
        <f>SUM(I7:I9)</f>
        <v>0</v>
      </c>
      <c r="J6" s="135">
        <f>SUM(J7:J9)</f>
        <v>0</v>
      </c>
    </row>
    <row r="7" spans="1:12" x14ac:dyDescent="0.25">
      <c r="A7" s="345" t="s">
        <v>92</v>
      </c>
      <c r="B7" s="346"/>
      <c r="C7" s="346"/>
      <c r="D7" s="346"/>
      <c r="E7" s="346"/>
      <c r="F7" s="347"/>
      <c r="G7" s="87" t="str">
        <f>IFERROR(AVERAGE('Feuille de travail - évaluateur'!G4:G12,'Feuille de travail - évaluateur'!G14:G17),"")</f>
        <v/>
      </c>
      <c r="H7" s="89">
        <f>COUNT('Ranking of Risk Scoring'!C4:C17)</f>
        <v>0</v>
      </c>
      <c r="I7" s="90">
        <f>COUNT('Ranking of Risk Scoring'!D4:D17)</f>
        <v>0</v>
      </c>
      <c r="J7" s="91">
        <f>COUNT('Ranking of Risk Scoring'!E4:E17)</f>
        <v>0</v>
      </c>
      <c r="K7" s="42"/>
      <c r="L7" s="42"/>
    </row>
    <row r="8" spans="1:12" x14ac:dyDescent="0.25">
      <c r="A8" s="359" t="s">
        <v>460</v>
      </c>
      <c r="B8" s="360"/>
      <c r="C8" s="360"/>
      <c r="D8" s="360"/>
      <c r="E8" s="360"/>
      <c r="F8" s="361"/>
      <c r="G8" s="43" t="str">
        <f>IFERROR(AVERAGE('Feuille de travail - évaluateur'!G19:G49),"")</f>
        <v/>
      </c>
      <c r="H8" s="92">
        <f>COUNT('Ranking of Risk Scoring'!C19:C49)</f>
        <v>0</v>
      </c>
      <c r="I8" s="93">
        <f>COUNT('Ranking of Risk Scoring'!D19:D49)</f>
        <v>0</v>
      </c>
      <c r="J8" s="94">
        <f>COUNT('Ranking of Risk Scoring'!E19:E49)</f>
        <v>0</v>
      </c>
    </row>
    <row r="9" spans="1:12" ht="15.75" thickBot="1" x14ac:dyDescent="0.3">
      <c r="A9" s="362" t="s">
        <v>461</v>
      </c>
      <c r="B9" s="363"/>
      <c r="C9" s="363"/>
      <c r="D9" s="363"/>
      <c r="E9" s="363"/>
      <c r="F9" s="364"/>
      <c r="G9" s="88" t="str">
        <f>IFERROR(AVERAGE('Feuille de travail - évaluateur'!G51:G55),"")</f>
        <v/>
      </c>
      <c r="H9" s="95">
        <f>COUNT('Ranking of Risk Scoring'!C51:C55)</f>
        <v>0</v>
      </c>
      <c r="I9" s="96">
        <f>COUNT('Ranking of Risk Scoring'!D51:D55)</f>
        <v>0</v>
      </c>
      <c r="J9" s="97">
        <f>COUNT('Ranking of Risk Scoring'!E51:E55)</f>
        <v>0</v>
      </c>
    </row>
    <row r="10" spans="1:12" ht="15.75" thickBot="1" x14ac:dyDescent="0.3">
      <c r="A10" s="110"/>
      <c r="B10" s="110"/>
      <c r="C10" s="110"/>
      <c r="D10" s="110"/>
      <c r="E10" s="110"/>
      <c r="F10" s="110"/>
      <c r="G10" s="1"/>
      <c r="H10" s="98"/>
      <c r="I10" s="98"/>
      <c r="J10" s="98"/>
    </row>
    <row r="11" spans="1:12" ht="16.5" thickBot="1" x14ac:dyDescent="0.3">
      <c r="A11" s="315" t="s">
        <v>132</v>
      </c>
      <c r="B11" s="316"/>
      <c r="C11" s="316"/>
      <c r="D11" s="316"/>
      <c r="E11" s="316"/>
      <c r="F11" s="317"/>
      <c r="G11" s="44" t="str">
        <f>IFERROR(AVERAGE(G12:G15),"")</f>
        <v/>
      </c>
      <c r="H11" s="82">
        <f>SUM(H12:H15)</f>
        <v>0</v>
      </c>
      <c r="I11" s="83">
        <f>SUM(I12:I15)</f>
        <v>0</v>
      </c>
      <c r="J11" s="84">
        <f>SUM(J12:J15)</f>
        <v>0</v>
      </c>
    </row>
    <row r="12" spans="1:12" ht="15" customHeight="1" x14ac:dyDescent="0.25">
      <c r="A12" s="318" t="s">
        <v>465</v>
      </c>
      <c r="B12" s="319"/>
      <c r="C12" s="319"/>
      <c r="D12" s="319"/>
      <c r="E12" s="319"/>
      <c r="F12" s="320"/>
      <c r="G12" s="86" t="str">
        <f>IFERROR(AVERAGE('Feuille de travail - évaluateur'!G58:G60),"")</f>
        <v/>
      </c>
      <c r="H12" s="99">
        <f>COUNT('Ranking of Risk Scoring'!C58:C60)</f>
        <v>0</v>
      </c>
      <c r="I12" s="90">
        <f>COUNT('Ranking of Risk Scoring'!D58:D60)</f>
        <v>0</v>
      </c>
      <c r="J12" s="91">
        <f>COUNT('Ranking of Risk Scoring'!E58:E60)</f>
        <v>0</v>
      </c>
    </row>
    <row r="13" spans="1:12" ht="15" customHeight="1" x14ac:dyDescent="0.25">
      <c r="A13" s="321" t="s">
        <v>462</v>
      </c>
      <c r="B13" s="322"/>
      <c r="C13" s="322"/>
      <c r="D13" s="322"/>
      <c r="E13" s="322"/>
      <c r="F13" s="323"/>
      <c r="G13" s="53" t="str">
        <f>IFERROR(AVERAGE('Feuille de travail - évaluateur'!G62:G64,'Feuille de travail - évaluateur'!G66,'Feuille de travail - évaluateur'!G67),"")</f>
        <v/>
      </c>
      <c r="H13" s="100">
        <f>COUNT('Ranking of Risk Scoring'!C62:C67)</f>
        <v>0</v>
      </c>
      <c r="I13" s="93">
        <f>COUNT('Ranking of Risk Scoring'!D62:D67)</f>
        <v>0</v>
      </c>
      <c r="J13" s="94">
        <f>COUNT('Ranking of Risk Scoring'!E62:E67)</f>
        <v>0</v>
      </c>
    </row>
    <row r="14" spans="1:12" ht="15" customHeight="1" x14ac:dyDescent="0.25">
      <c r="A14" s="321" t="s">
        <v>463</v>
      </c>
      <c r="B14" s="322"/>
      <c r="C14" s="322"/>
      <c r="D14" s="322"/>
      <c r="E14" s="322"/>
      <c r="F14" s="323"/>
      <c r="G14" s="43" t="str">
        <f>IFERROR(AVERAGE('Feuille de travail - évaluateur'!G69),"")</f>
        <v/>
      </c>
      <c r="H14" s="100">
        <f>COUNT('Ranking of Risk Scoring'!C69)</f>
        <v>0</v>
      </c>
      <c r="I14" s="93">
        <f>COUNT('Ranking of Risk Scoring'!D69)</f>
        <v>0</v>
      </c>
      <c r="J14" s="94">
        <f>COUNT('Ranking of Risk Scoring'!E69)</f>
        <v>0</v>
      </c>
    </row>
    <row r="15" spans="1:12" ht="15.75" customHeight="1" thickBot="1" x14ac:dyDescent="0.3">
      <c r="A15" s="312" t="s">
        <v>464</v>
      </c>
      <c r="B15" s="313"/>
      <c r="C15" s="313"/>
      <c r="D15" s="313"/>
      <c r="E15" s="313"/>
      <c r="F15" s="314"/>
      <c r="G15" s="54" t="str">
        <f>IFERROR(AVERAGE('Feuille de travail - évaluateur'!G71:G82),"")</f>
        <v/>
      </c>
      <c r="H15" s="101">
        <f>COUNT('Ranking of Risk Scoring'!C71:C82)</f>
        <v>0</v>
      </c>
      <c r="I15" s="96">
        <f>COUNT('Ranking of Risk Scoring'!D71:D82)</f>
        <v>0</v>
      </c>
      <c r="J15" s="97">
        <f>COUNT('Ranking of Risk Scoring'!E71:E82)</f>
        <v>0</v>
      </c>
    </row>
    <row r="16" spans="1:12" ht="15.75" thickBot="1" x14ac:dyDescent="0.3">
      <c r="A16" s="109"/>
      <c r="B16" s="109"/>
      <c r="C16" s="109"/>
      <c r="D16" s="109"/>
      <c r="E16" s="109"/>
      <c r="F16" s="109"/>
      <c r="G16" s="1"/>
      <c r="H16" s="98"/>
      <c r="I16" s="98"/>
      <c r="J16" s="98"/>
    </row>
    <row r="17" spans="1:10" ht="16.5" customHeight="1" thickBot="1" x14ac:dyDescent="0.3">
      <c r="A17" s="327" t="s">
        <v>159</v>
      </c>
      <c r="B17" s="328"/>
      <c r="C17" s="328"/>
      <c r="D17" s="328"/>
      <c r="E17" s="328"/>
      <c r="F17" s="329"/>
      <c r="G17" s="44" t="str">
        <f>IFERROR(AVERAGE(G18:G22),"")</f>
        <v/>
      </c>
      <c r="H17" s="82">
        <f>SUM(H18:H22)</f>
        <v>0</v>
      </c>
      <c r="I17" s="83">
        <f>SUM(I18:I22)</f>
        <v>0</v>
      </c>
      <c r="J17" s="84">
        <f>SUM(J18:J22)</f>
        <v>0</v>
      </c>
    </row>
    <row r="18" spans="1:10" x14ac:dyDescent="0.25">
      <c r="A18" s="333" t="s">
        <v>466</v>
      </c>
      <c r="B18" s="334"/>
      <c r="C18" s="334"/>
      <c r="D18" s="334"/>
      <c r="E18" s="334"/>
      <c r="F18" s="335"/>
      <c r="G18" s="69" t="str">
        <f>IFERROR(AVERAGE('Feuille de travail - évaluateur'!G85),"")</f>
        <v/>
      </c>
      <c r="H18" s="99">
        <f>COUNT('Ranking of Risk Scoring'!C85)</f>
        <v>0</v>
      </c>
      <c r="I18" s="90">
        <f>COUNT('Ranking of Risk Scoring'!D85)</f>
        <v>0</v>
      </c>
      <c r="J18" s="91">
        <f>COUNT('Ranking of Risk Scoring'!E85)</f>
        <v>0</v>
      </c>
    </row>
    <row r="19" spans="1:10" x14ac:dyDescent="0.25">
      <c r="A19" s="336" t="s">
        <v>467</v>
      </c>
      <c r="B19" s="337"/>
      <c r="C19" s="337"/>
      <c r="D19" s="337"/>
      <c r="E19" s="337"/>
      <c r="F19" s="338"/>
      <c r="G19" s="68" t="str">
        <f>IFERROR(AVERAGE('Feuille de travail - évaluateur'!G87:G89),"")</f>
        <v/>
      </c>
      <c r="H19" s="100">
        <f>COUNT('Ranking of Risk Scoring'!C87:C89)</f>
        <v>0</v>
      </c>
      <c r="I19" s="93">
        <f>COUNT('Ranking of Risk Scoring'!D87:D89)</f>
        <v>0</v>
      </c>
      <c r="J19" s="94">
        <f>COUNT('Ranking of Risk Scoring'!E87:E89)</f>
        <v>0</v>
      </c>
    </row>
    <row r="20" spans="1:10" x14ac:dyDescent="0.25">
      <c r="A20" s="330" t="s">
        <v>468</v>
      </c>
      <c r="B20" s="331"/>
      <c r="C20" s="331"/>
      <c r="D20" s="331"/>
      <c r="E20" s="331"/>
      <c r="F20" s="332"/>
      <c r="G20" s="68" t="str">
        <f>IFERROR(AVERAGE('Feuille de travail - évaluateur'!G91),"")</f>
        <v/>
      </c>
      <c r="H20" s="100">
        <f>COUNT('Ranking of Risk Scoring'!C91)</f>
        <v>0</v>
      </c>
      <c r="I20" s="93">
        <f>COUNT('Ranking of Risk Scoring'!D91)</f>
        <v>0</v>
      </c>
      <c r="J20" s="94">
        <f>COUNT('Ranking of Risk Scoring'!E91)</f>
        <v>0</v>
      </c>
    </row>
    <row r="21" spans="1:10" ht="20.25" customHeight="1" x14ac:dyDescent="0.25">
      <c r="A21" s="321" t="s">
        <v>469</v>
      </c>
      <c r="B21" s="322"/>
      <c r="C21" s="322"/>
      <c r="D21" s="322"/>
      <c r="E21" s="322"/>
      <c r="F21" s="323"/>
      <c r="G21" s="68" t="str">
        <f>IFERROR(AVERAGE('Feuille de travail - évaluateur'!G93:G108),"")</f>
        <v/>
      </c>
      <c r="H21" s="100">
        <f>COUNT('Ranking of Risk Scoring'!C93:C108)</f>
        <v>0</v>
      </c>
      <c r="I21" s="93">
        <f>COUNT('Ranking of Risk Scoring'!D93:D108)</f>
        <v>0</v>
      </c>
      <c r="J21" s="94">
        <f>COUNT('Ranking of Risk Scoring'!E93:E108)</f>
        <v>0</v>
      </c>
    </row>
    <row r="22" spans="1:10" ht="15.75" customHeight="1" thickBot="1" x14ac:dyDescent="0.3">
      <c r="A22" s="312" t="s">
        <v>470</v>
      </c>
      <c r="B22" s="313"/>
      <c r="C22" s="313"/>
      <c r="D22" s="313"/>
      <c r="E22" s="313"/>
      <c r="F22" s="314"/>
      <c r="G22" s="70" t="str">
        <f>IFERROR(AVERAGE('Feuille de travail - évaluateur'!G110:G127),"")</f>
        <v/>
      </c>
      <c r="H22" s="101">
        <f>COUNT('Ranking of Risk Scoring'!C110:C127)</f>
        <v>0</v>
      </c>
      <c r="I22" s="96">
        <f>COUNT('Ranking of Risk Scoring'!D110:D127)</f>
        <v>0</v>
      </c>
      <c r="J22" s="97">
        <f>COUNT('Ranking of Risk Scoring'!E110:E127)</f>
        <v>0</v>
      </c>
    </row>
    <row r="23" spans="1:10" ht="15.75" thickBot="1" x14ac:dyDescent="0.3">
      <c r="A23" s="211"/>
      <c r="B23" s="211"/>
      <c r="C23" s="211"/>
      <c r="D23" s="211"/>
      <c r="E23" s="211"/>
      <c r="F23" s="211"/>
      <c r="G23" s="1"/>
      <c r="H23" s="98"/>
      <c r="I23" s="98"/>
      <c r="J23" s="98"/>
    </row>
    <row r="24" spans="1:10" ht="16.5" thickBot="1" x14ac:dyDescent="0.3">
      <c r="A24" s="315" t="s">
        <v>201</v>
      </c>
      <c r="B24" s="316"/>
      <c r="C24" s="316"/>
      <c r="D24" s="316"/>
      <c r="E24" s="316"/>
      <c r="F24" s="317"/>
      <c r="G24" s="44" t="str">
        <f>IFERROR(AVERAGE(G25:G30),"")</f>
        <v/>
      </c>
      <c r="H24" s="82">
        <f>SUM(H25:H30)</f>
        <v>0</v>
      </c>
      <c r="I24" s="83">
        <f>SUM(I25:I30)</f>
        <v>0</v>
      </c>
      <c r="J24" s="84">
        <f>SUM(J25:J30)</f>
        <v>0</v>
      </c>
    </row>
    <row r="25" spans="1:10" ht="15" customHeight="1" x14ac:dyDescent="0.25">
      <c r="A25" s="318" t="s">
        <v>471</v>
      </c>
      <c r="B25" s="319"/>
      <c r="C25" s="319"/>
      <c r="D25" s="319"/>
      <c r="E25" s="319"/>
      <c r="F25" s="320"/>
      <c r="G25" s="80" t="str">
        <f>IFERROR(AVERAGE('Feuille de travail - évaluateur'!G130),"")</f>
        <v/>
      </c>
      <c r="H25" s="99">
        <f>COUNT('Ranking of Risk Scoring'!C130)</f>
        <v>0</v>
      </c>
      <c r="I25" s="90">
        <f>COUNT('Ranking of Risk Scoring'!D130)</f>
        <v>0</v>
      </c>
      <c r="J25" s="91">
        <f>COUNT('Ranking of Risk Scoring'!E130)</f>
        <v>0</v>
      </c>
    </row>
    <row r="26" spans="1:10" ht="15" customHeight="1" x14ac:dyDescent="0.25">
      <c r="A26" s="321" t="s">
        <v>472</v>
      </c>
      <c r="B26" s="322"/>
      <c r="C26" s="322"/>
      <c r="D26" s="322"/>
      <c r="E26" s="322"/>
      <c r="F26" s="323"/>
      <c r="G26" s="68" t="str">
        <f>IFERROR(AVERAGE('Feuille de travail - évaluateur'!G132:G133),"")</f>
        <v/>
      </c>
      <c r="H26" s="100">
        <f>COUNT('Ranking of Risk Scoring'!C132:C133)</f>
        <v>0</v>
      </c>
      <c r="I26" s="93">
        <f>COUNT('Ranking of Risk Scoring'!D132:D133)</f>
        <v>0</v>
      </c>
      <c r="J26" s="94">
        <f>COUNT('Ranking of Risk Scoring'!E132:E133)</f>
        <v>0</v>
      </c>
    </row>
    <row r="27" spans="1:10" ht="15" customHeight="1" x14ac:dyDescent="0.25">
      <c r="A27" s="321" t="s">
        <v>473</v>
      </c>
      <c r="B27" s="322"/>
      <c r="C27" s="322"/>
      <c r="D27" s="322"/>
      <c r="E27" s="322"/>
      <c r="F27" s="323"/>
      <c r="G27" s="81" t="str">
        <f>IFERROR(AVERAGE('Feuille de travail - évaluateur'!G135:G140),"")</f>
        <v/>
      </c>
      <c r="H27" s="100">
        <f>COUNT('Ranking of Risk Scoring'!C135:C140)</f>
        <v>0</v>
      </c>
      <c r="I27" s="93">
        <f>COUNT('Ranking of Risk Scoring'!D135:D140)</f>
        <v>0</v>
      </c>
      <c r="J27" s="94">
        <f>COUNT('Ranking of Risk Scoring'!E135:E140)</f>
        <v>0</v>
      </c>
    </row>
    <row r="28" spans="1:10" ht="15" customHeight="1" x14ac:dyDescent="0.25">
      <c r="A28" s="321" t="s">
        <v>474</v>
      </c>
      <c r="B28" s="322"/>
      <c r="C28" s="322"/>
      <c r="D28" s="322"/>
      <c r="E28" s="322"/>
      <c r="F28" s="323"/>
      <c r="G28" s="68" t="str">
        <f>IFERROR(AVERAGE('Feuille de travail - évaluateur'!G142:G153),"")</f>
        <v/>
      </c>
      <c r="H28" s="100">
        <f>COUNT('Ranking of Risk Scoring'!C142:C153)</f>
        <v>0</v>
      </c>
      <c r="I28" s="93">
        <f>COUNT('Ranking of Risk Scoring'!D142:D153)</f>
        <v>0</v>
      </c>
      <c r="J28" s="94">
        <f>COUNT('Ranking of Risk Scoring'!E142:E153)</f>
        <v>0</v>
      </c>
    </row>
    <row r="29" spans="1:10" ht="15" customHeight="1" x14ac:dyDescent="0.25">
      <c r="A29" s="321" t="s">
        <v>475</v>
      </c>
      <c r="B29" s="322"/>
      <c r="C29" s="322"/>
      <c r="D29" s="322"/>
      <c r="E29" s="322"/>
      <c r="F29" s="323"/>
      <c r="G29" s="69" t="str">
        <f>IFERROR(AVERAGE('Feuille de travail - évaluateur'!G155:G160),"")</f>
        <v/>
      </c>
      <c r="H29" s="100">
        <f>COUNT('Ranking of Risk Scoring'!C155:C160)</f>
        <v>0</v>
      </c>
      <c r="I29" s="93">
        <f>COUNT('Ranking of Risk Scoring'!D155:D160)</f>
        <v>0</v>
      </c>
      <c r="J29" s="94">
        <f>COUNT('Ranking of Risk Scoring'!E155:E160)</f>
        <v>0</v>
      </c>
    </row>
    <row r="30" spans="1:10" ht="15.75" customHeight="1" thickBot="1" x14ac:dyDescent="0.3">
      <c r="A30" s="312" t="s">
        <v>68</v>
      </c>
      <c r="B30" s="313"/>
      <c r="C30" s="313"/>
      <c r="D30" s="313"/>
      <c r="E30" s="313"/>
      <c r="F30" s="314"/>
      <c r="G30" s="141" t="str">
        <f>IFERROR(AVERAGE('Feuille de travail - évaluateur'!G162),"")</f>
        <v/>
      </c>
      <c r="H30" s="101">
        <f>COUNT('Ranking of Risk Scoring'!C162)</f>
        <v>0</v>
      </c>
      <c r="I30" s="96">
        <f>COUNT('Ranking of Risk Scoring'!D162)</f>
        <v>0</v>
      </c>
      <c r="J30" s="97">
        <f>COUNT('Ranking of Risk Scoring'!E162)</f>
        <v>0</v>
      </c>
    </row>
    <row r="31" spans="1:10" ht="15.75" thickBot="1" x14ac:dyDescent="0.3">
      <c r="A31" s="211"/>
      <c r="B31" s="211"/>
      <c r="C31" s="211"/>
      <c r="D31" s="211"/>
      <c r="E31" s="211"/>
      <c r="F31" s="211"/>
      <c r="G31" s="136"/>
      <c r="H31" s="98"/>
      <c r="I31" s="98"/>
      <c r="J31" s="98"/>
    </row>
    <row r="32" spans="1:10" ht="16.5" thickBot="1" x14ac:dyDescent="0.3">
      <c r="A32" s="315" t="s">
        <v>233</v>
      </c>
      <c r="B32" s="316"/>
      <c r="C32" s="316"/>
      <c r="D32" s="316"/>
      <c r="E32" s="316"/>
      <c r="F32" s="317"/>
      <c r="G32" s="44" t="str">
        <f>IFERROR(AVERAGE(G33:G34),"")</f>
        <v/>
      </c>
      <c r="H32" s="82">
        <f>SUM(H33:H34)</f>
        <v>0</v>
      </c>
      <c r="I32" s="83">
        <f>SUM(I33:I34)</f>
        <v>0</v>
      </c>
      <c r="J32" s="84">
        <f>SUM(J33:J34)</f>
        <v>0</v>
      </c>
    </row>
    <row r="33" spans="1:10" ht="15" customHeight="1" x14ac:dyDescent="0.25">
      <c r="A33" s="318" t="s">
        <v>476</v>
      </c>
      <c r="B33" s="319"/>
      <c r="C33" s="319"/>
      <c r="D33" s="319"/>
      <c r="E33" s="319"/>
      <c r="F33" s="320"/>
      <c r="G33" s="69" t="str">
        <f>IFERROR(AVERAGE('Feuille de travail - évaluateur'!G165:G169),"")</f>
        <v/>
      </c>
      <c r="H33" s="99">
        <f>COUNT('Ranking of Risk Scoring'!C165:C169)</f>
        <v>0</v>
      </c>
      <c r="I33" s="90">
        <f>COUNT('Ranking of Risk Scoring'!D165:D169)</f>
        <v>0</v>
      </c>
      <c r="J33" s="91">
        <f>COUNT('Ranking of Risk Scoring'!E165:E169)</f>
        <v>0</v>
      </c>
    </row>
    <row r="34" spans="1:10" ht="15.75" customHeight="1" thickBot="1" x14ac:dyDescent="0.3">
      <c r="A34" s="312" t="s">
        <v>477</v>
      </c>
      <c r="B34" s="313"/>
      <c r="C34" s="313"/>
      <c r="D34" s="313"/>
      <c r="E34" s="313"/>
      <c r="F34" s="314"/>
      <c r="G34" s="70" t="str">
        <f>IFERROR(AVERAGE('Feuille de travail - évaluateur'!G171:G179,'Feuille de travail - évaluateur'!G181:G187),"")</f>
        <v/>
      </c>
      <c r="H34" s="101">
        <f>COUNT('Ranking of Risk Scoring'!C171:C187)</f>
        <v>0</v>
      </c>
      <c r="I34" s="96">
        <f>COUNT('Ranking of Risk Scoring'!D171:D187)</f>
        <v>0</v>
      </c>
      <c r="J34" s="97">
        <f>COUNT('Ranking of Risk Scoring'!E171:E187)</f>
        <v>0</v>
      </c>
    </row>
    <row r="35" spans="1:10" ht="15.75" thickBot="1" x14ac:dyDescent="0.3">
      <c r="A35" s="109"/>
      <c r="B35" s="109"/>
      <c r="C35" s="109"/>
      <c r="D35" s="109"/>
      <c r="E35" s="109"/>
      <c r="F35" s="109"/>
      <c r="G35" s="80"/>
      <c r="H35" s="98"/>
      <c r="I35" s="98"/>
      <c r="J35" s="98"/>
    </row>
    <row r="36" spans="1:10" ht="16.5" thickBot="1" x14ac:dyDescent="0.3">
      <c r="A36" s="315" t="s">
        <v>266</v>
      </c>
      <c r="B36" s="316"/>
      <c r="C36" s="316"/>
      <c r="D36" s="316"/>
      <c r="E36" s="316"/>
      <c r="F36" s="317"/>
      <c r="G36" s="44" t="str">
        <f>IFERROR(AVERAGE(G37:G40),"")</f>
        <v/>
      </c>
      <c r="H36" s="82">
        <f>SUM(H37:H40)</f>
        <v>0</v>
      </c>
      <c r="I36" s="83">
        <f>SUM(I37:I40)</f>
        <v>0</v>
      </c>
      <c r="J36" s="84">
        <f>SUM(J37:J40)</f>
        <v>0</v>
      </c>
    </row>
    <row r="37" spans="1:10" ht="15" customHeight="1" x14ac:dyDescent="0.25">
      <c r="A37" s="318" t="s">
        <v>478</v>
      </c>
      <c r="B37" s="319"/>
      <c r="C37" s="319"/>
      <c r="D37" s="319"/>
      <c r="E37" s="319"/>
      <c r="F37" s="320"/>
      <c r="G37" s="79" t="str">
        <f>IFERROR(AVERAGE('Feuille de travail - évaluateur'!G190),"")</f>
        <v/>
      </c>
      <c r="H37" s="99">
        <f>COUNT('Ranking of Risk Scoring'!C190)</f>
        <v>0</v>
      </c>
      <c r="I37" s="90">
        <f>COUNT('Ranking of Risk Scoring'!D190)</f>
        <v>0</v>
      </c>
      <c r="J37" s="91">
        <f>COUNT('Ranking of Risk Scoring'!E190)</f>
        <v>0</v>
      </c>
    </row>
    <row r="38" spans="1:10" ht="15" customHeight="1" x14ac:dyDescent="0.25">
      <c r="A38" s="321" t="s">
        <v>479</v>
      </c>
      <c r="B38" s="322"/>
      <c r="C38" s="322"/>
      <c r="D38" s="322"/>
      <c r="E38" s="322"/>
      <c r="F38" s="323"/>
      <c r="G38" s="77" t="str">
        <f>IFERROR(AVERAGE('Feuille de travail - évaluateur'!G192:G194),"")</f>
        <v/>
      </c>
      <c r="H38" s="100">
        <f>COUNT('Ranking of Risk Scoring'!C192:C194)</f>
        <v>0</v>
      </c>
      <c r="I38" s="93">
        <f>COUNT('Ranking of Risk Scoring'!D192:D194)</f>
        <v>0</v>
      </c>
      <c r="J38" s="94">
        <f>COUNT('Ranking of Risk Scoring'!E192:E194)</f>
        <v>0</v>
      </c>
    </row>
    <row r="39" spans="1:10" ht="15" customHeight="1" x14ac:dyDescent="0.25">
      <c r="A39" s="321" t="s">
        <v>480</v>
      </c>
      <c r="B39" s="322"/>
      <c r="C39" s="322"/>
      <c r="D39" s="322"/>
      <c r="E39" s="322"/>
      <c r="F39" s="323"/>
      <c r="G39" s="77" t="str">
        <f>IFERROR(AVERAGE('Feuille de travail - évaluateur'!G196:G200),"")</f>
        <v/>
      </c>
      <c r="H39" s="100">
        <f>COUNT('Ranking of Risk Scoring'!C196:C200)</f>
        <v>0</v>
      </c>
      <c r="I39" s="93">
        <f>COUNT('Ranking of Risk Scoring'!D196:D200)</f>
        <v>0</v>
      </c>
      <c r="J39" s="94">
        <f>COUNT('Ranking of Risk Scoring'!E196:E200)</f>
        <v>0</v>
      </c>
    </row>
    <row r="40" spans="1:10" ht="15.75" customHeight="1" thickBot="1" x14ac:dyDescent="0.3">
      <c r="A40" s="312" t="s">
        <v>481</v>
      </c>
      <c r="B40" s="313"/>
      <c r="C40" s="313"/>
      <c r="D40" s="313"/>
      <c r="E40" s="313"/>
      <c r="F40" s="314"/>
      <c r="G40" s="78" t="str">
        <f>IFERROR(AVERAGE('Feuille de travail - évaluateur'!G202:G204),"")</f>
        <v/>
      </c>
      <c r="H40" s="101">
        <f>COUNT('Ranking of Risk Scoring'!C202:C204)</f>
        <v>0</v>
      </c>
      <c r="I40" s="96">
        <f>COUNT('Ranking of Risk Scoring'!D202:D204)</f>
        <v>0</v>
      </c>
      <c r="J40" s="97">
        <f>COUNT('Ranking of Risk Scoring'!E202:E204)</f>
        <v>0</v>
      </c>
    </row>
    <row r="41" spans="1:10" ht="15.75" thickBot="1" x14ac:dyDescent="0.3">
      <c r="A41" s="211"/>
      <c r="B41" s="211"/>
      <c r="C41" s="211"/>
      <c r="D41" s="211"/>
      <c r="E41" s="211"/>
      <c r="F41" s="211"/>
      <c r="G41" s="136"/>
      <c r="H41" s="98"/>
      <c r="I41" s="98"/>
      <c r="J41" s="98"/>
    </row>
    <row r="42" spans="1:10" ht="16.5" thickBot="1" x14ac:dyDescent="0.3">
      <c r="A42" s="315" t="s">
        <v>482</v>
      </c>
      <c r="B42" s="316"/>
      <c r="C42" s="316"/>
      <c r="D42" s="316"/>
      <c r="E42" s="316"/>
      <c r="F42" s="317"/>
      <c r="G42" s="71" t="str">
        <f>IFERROR(AVERAGE(G43:G46),"")</f>
        <v/>
      </c>
      <c r="H42" s="82">
        <f>SUM(H43:H46)</f>
        <v>0</v>
      </c>
      <c r="I42" s="83">
        <f>SUM(I43:I46)</f>
        <v>0</v>
      </c>
      <c r="J42" s="84">
        <f>SUM(J43:J46)</f>
        <v>0</v>
      </c>
    </row>
    <row r="43" spans="1:10" ht="15" customHeight="1" x14ac:dyDescent="0.25">
      <c r="A43" s="318" t="s">
        <v>483</v>
      </c>
      <c r="B43" s="319"/>
      <c r="C43" s="319"/>
      <c r="D43" s="319"/>
      <c r="E43" s="319"/>
      <c r="F43" s="320"/>
      <c r="G43" s="86" t="str">
        <f>IFERROR(AVERAGE('Feuille de travail - évaluateur'!G207:G212),"")</f>
        <v/>
      </c>
      <c r="H43" s="99">
        <f>COUNT('Ranking of Risk Scoring'!C207:C212)</f>
        <v>0</v>
      </c>
      <c r="I43" s="90">
        <f>COUNT('Ranking of Risk Scoring'!D207:D212)</f>
        <v>0</v>
      </c>
      <c r="J43" s="91">
        <f>COUNT('Ranking of Risk Scoring'!E207:E212)</f>
        <v>0</v>
      </c>
    </row>
    <row r="44" spans="1:10" ht="15" customHeight="1" x14ac:dyDescent="0.25">
      <c r="A44" s="321" t="s">
        <v>484</v>
      </c>
      <c r="B44" s="322"/>
      <c r="C44" s="322"/>
      <c r="D44" s="322"/>
      <c r="E44" s="322"/>
      <c r="F44" s="323"/>
      <c r="G44" s="43" t="str">
        <f>IFERROR(AVERAGE('Feuille de travail - évaluateur'!G214:G218,'Feuille de travail - évaluateur'!G220,'Feuille de travail - évaluateur'!G221,'Feuille de travail - évaluateur'!G222,'Feuille de travail - évaluateur'!G224:G228),"")</f>
        <v/>
      </c>
      <c r="H44" s="100">
        <f>COUNT('Ranking of Risk Scoring'!C214:C228)</f>
        <v>0</v>
      </c>
      <c r="I44" s="93">
        <f>COUNT('Ranking of Risk Scoring'!D214:D228)</f>
        <v>0</v>
      </c>
      <c r="J44" s="94">
        <f>COUNT('Ranking of Risk Scoring'!E214:E228)</f>
        <v>0</v>
      </c>
    </row>
    <row r="45" spans="1:10" ht="15" customHeight="1" x14ac:dyDescent="0.25">
      <c r="A45" s="324" t="s">
        <v>485</v>
      </c>
      <c r="B45" s="325"/>
      <c r="C45" s="325"/>
      <c r="D45" s="325"/>
      <c r="E45" s="325"/>
      <c r="F45" s="326"/>
      <c r="G45" s="43" t="str">
        <f>IFERROR(AVERAGE('Feuille de travail - évaluateur'!G230:G239),"")</f>
        <v/>
      </c>
      <c r="H45" s="100">
        <f>COUNT('Ranking of Risk Scoring'!C230:C239)</f>
        <v>0</v>
      </c>
      <c r="I45" s="93">
        <f>COUNT('Ranking of Risk Scoring'!D230:D239)</f>
        <v>0</v>
      </c>
      <c r="J45" s="94">
        <f>COUNT('Ranking of Risk Scoring'!E230:E239)</f>
        <v>0</v>
      </c>
    </row>
    <row r="46" spans="1:10" ht="15.75" customHeight="1" thickBot="1" x14ac:dyDescent="0.3">
      <c r="A46" s="312" t="s">
        <v>486</v>
      </c>
      <c r="B46" s="313"/>
      <c r="C46" s="313"/>
      <c r="D46" s="313"/>
      <c r="E46" s="313"/>
      <c r="F46" s="314"/>
      <c r="G46" s="54" t="str">
        <f>IFERROR(AVERAGE('Feuille de travail - évaluateur'!G241:G243),"")</f>
        <v/>
      </c>
      <c r="H46" s="101">
        <f>COUNT('Ranking of Risk Scoring'!C241:C243)</f>
        <v>0</v>
      </c>
      <c r="I46" s="96">
        <f>COUNT('Ranking of Risk Scoring'!D241:D243)</f>
        <v>0</v>
      </c>
      <c r="J46" s="97">
        <f>COUNT('Ranking of Risk Scoring'!E241:E243)</f>
        <v>0</v>
      </c>
    </row>
    <row r="47" spans="1:10" ht="15.75" customHeight="1" thickBot="1" x14ac:dyDescent="0.3">
      <c r="A47"/>
      <c r="B47"/>
      <c r="C47"/>
      <c r="D47"/>
      <c r="E47"/>
      <c r="F47"/>
    </row>
    <row r="48" spans="1:10" ht="16.5" thickBot="1" x14ac:dyDescent="0.3">
      <c r="A48" s="315" t="s">
        <v>487</v>
      </c>
      <c r="B48" s="316"/>
      <c r="C48" s="316"/>
      <c r="D48" s="316"/>
      <c r="E48" s="316"/>
      <c r="F48" s="317"/>
      <c r="G48" s="85" t="str">
        <f>IFERROR(AVERAGE(G49:G51),"")</f>
        <v/>
      </c>
      <c r="H48" s="82">
        <f>SUM(H49:H51)</f>
        <v>0</v>
      </c>
      <c r="I48" s="83">
        <f>SUM(I49:I51)</f>
        <v>0</v>
      </c>
      <c r="J48" s="84">
        <f>SUM(J49:J51)</f>
        <v>0</v>
      </c>
    </row>
    <row r="49" spans="1:10" ht="15" customHeight="1" x14ac:dyDescent="0.25">
      <c r="A49" s="318" t="s">
        <v>488</v>
      </c>
      <c r="B49" s="319"/>
      <c r="C49" s="319"/>
      <c r="D49" s="319"/>
      <c r="E49" s="319"/>
      <c r="F49" s="320"/>
      <c r="G49" s="86" t="str">
        <f>IFERROR(AVERAGE('Feuille de travail - évaluateur'!G246:G257),"")</f>
        <v/>
      </c>
      <c r="H49" s="89">
        <f>COUNT('Ranking of Risk Scoring'!C246:C265)</f>
        <v>0</v>
      </c>
      <c r="I49" s="90">
        <f>COUNT('Ranking of Risk Scoring'!D246:D265)</f>
        <v>0</v>
      </c>
      <c r="J49" s="91">
        <f>COUNT('Ranking of Risk Scoring'!E246:E265)</f>
        <v>0</v>
      </c>
    </row>
    <row r="50" spans="1:10" ht="15" customHeight="1" x14ac:dyDescent="0.25">
      <c r="A50" s="321" t="s">
        <v>489</v>
      </c>
      <c r="B50" s="322"/>
      <c r="C50" s="322"/>
      <c r="D50" s="322"/>
      <c r="E50" s="322"/>
      <c r="F50" s="323"/>
      <c r="G50" s="43" t="str">
        <f>IFERROR(AVERAGE('Feuille de travail - évaluateur'!G259:G266),"")</f>
        <v/>
      </c>
      <c r="H50" s="104">
        <f>COUNT('Ranking of Risk Scoring'!C259:C266)</f>
        <v>0</v>
      </c>
      <c r="I50" s="102">
        <f>COUNT('Ranking of Risk Scoring'!D259:D266)</f>
        <v>0</v>
      </c>
      <c r="J50" s="103">
        <f>COUNT('Ranking of Risk Scoring'!E259:E266)</f>
        <v>0</v>
      </c>
    </row>
    <row r="51" spans="1:10" ht="15.75" customHeight="1" thickBot="1" x14ac:dyDescent="0.3">
      <c r="A51" s="312" t="s">
        <v>490</v>
      </c>
      <c r="B51" s="313"/>
      <c r="C51" s="313"/>
      <c r="D51" s="313"/>
      <c r="E51" s="313"/>
      <c r="F51" s="314"/>
      <c r="G51" s="54" t="str">
        <f>IFERROR(AVERAGE('Feuille de travail - évaluateur'!G268:G271),"")</f>
        <v/>
      </c>
      <c r="H51" s="95">
        <f>COUNT('Ranking of Risk Scoring'!C268:C271)</f>
        <v>0</v>
      </c>
      <c r="I51" s="96">
        <f>COUNT('Ranking of Risk Scoring'!D268:D271)</f>
        <v>0</v>
      </c>
      <c r="J51" s="97">
        <f>COUNT('Ranking of Risk Scoring'!E268:E271)</f>
        <v>0</v>
      </c>
    </row>
    <row r="52" spans="1:10" ht="15.75" thickBot="1" x14ac:dyDescent="0.3">
      <c r="A52" s="211"/>
      <c r="B52" s="211"/>
      <c r="C52" s="211"/>
      <c r="D52" s="211"/>
      <c r="E52" s="211"/>
      <c r="F52" s="211"/>
      <c r="G52" s="136"/>
      <c r="H52" s="98"/>
      <c r="I52" s="98"/>
      <c r="J52" s="98"/>
    </row>
    <row r="53" spans="1:10" ht="16.5" customHeight="1" thickBot="1" x14ac:dyDescent="0.3">
      <c r="A53" s="327" t="s">
        <v>491</v>
      </c>
      <c r="B53" s="328"/>
      <c r="C53" s="328"/>
      <c r="D53" s="328"/>
      <c r="E53" s="328"/>
      <c r="F53" s="329"/>
      <c r="G53" s="44" t="str">
        <f>IFERROR(AVERAGE(G54:G57),"")</f>
        <v/>
      </c>
      <c r="H53" s="82">
        <f>SUM(H54:H57)</f>
        <v>0</v>
      </c>
      <c r="I53" s="83">
        <f>SUM(I54:I57)</f>
        <v>0</v>
      </c>
      <c r="J53" s="84">
        <f>SUM(J54:J57)</f>
        <v>0</v>
      </c>
    </row>
    <row r="54" spans="1:10" ht="15" customHeight="1" x14ac:dyDescent="0.25">
      <c r="A54" s="318" t="s">
        <v>492</v>
      </c>
      <c r="B54" s="319"/>
      <c r="C54" s="319"/>
      <c r="D54" s="319"/>
      <c r="E54" s="319"/>
      <c r="F54" s="320"/>
      <c r="G54" s="76" t="str">
        <f>IFERROR(AVERAGE('Feuille de travail - évaluateur'!G274:G285),"")</f>
        <v/>
      </c>
      <c r="H54" s="99">
        <f>COUNT('Ranking of Risk Scoring'!C274:C285)</f>
        <v>0</v>
      </c>
      <c r="I54" s="90">
        <f>COUNT('Ranking of Risk Scoring'!D274:D285)</f>
        <v>0</v>
      </c>
      <c r="J54" s="91">
        <f>COUNT('Ranking of Risk Scoring'!E274:E285)</f>
        <v>0</v>
      </c>
    </row>
    <row r="55" spans="1:10" ht="15" customHeight="1" x14ac:dyDescent="0.25">
      <c r="A55" s="321" t="s">
        <v>493</v>
      </c>
      <c r="B55" s="322"/>
      <c r="C55" s="322"/>
      <c r="D55" s="322"/>
      <c r="E55" s="322"/>
      <c r="F55" s="323"/>
      <c r="G55" s="77" t="str">
        <f>IFERROR(AVERAGE('Feuille de travail - évaluateur'!G287:G291),"")</f>
        <v/>
      </c>
      <c r="H55" s="100">
        <f>COUNT('Ranking of Risk Scoring'!C287:C291)</f>
        <v>0</v>
      </c>
      <c r="I55" s="93">
        <f>COUNT('Ranking of Risk Scoring'!D287:D291)</f>
        <v>0</v>
      </c>
      <c r="J55" s="94">
        <f>COUNT('Ranking of Risk Scoring'!E287:E291)</f>
        <v>0</v>
      </c>
    </row>
    <row r="56" spans="1:10" ht="15" customHeight="1" x14ac:dyDescent="0.25">
      <c r="A56" s="321" t="s">
        <v>494</v>
      </c>
      <c r="B56" s="322"/>
      <c r="C56" s="322"/>
      <c r="D56" s="322"/>
      <c r="E56" s="322"/>
      <c r="F56" s="323"/>
      <c r="G56" s="77" t="str">
        <f>IFERROR(AVERAGE('Feuille de travail - évaluateur'!G293:G299),"")</f>
        <v/>
      </c>
      <c r="H56" s="100">
        <f>COUNT('Ranking of Risk Scoring'!C293:C299)</f>
        <v>0</v>
      </c>
      <c r="I56" s="93">
        <f>COUNT('Ranking of Risk Scoring'!D293:D299)</f>
        <v>0</v>
      </c>
      <c r="J56" s="94">
        <f>COUNT('Ranking of Risk Scoring'!E293:E299)</f>
        <v>0</v>
      </c>
    </row>
    <row r="57" spans="1:10" ht="15.75" customHeight="1" thickBot="1" x14ac:dyDescent="0.3">
      <c r="A57" s="312" t="s">
        <v>495</v>
      </c>
      <c r="B57" s="313"/>
      <c r="C57" s="313"/>
      <c r="D57" s="313"/>
      <c r="E57" s="313"/>
      <c r="F57" s="314"/>
      <c r="G57" s="78" t="str">
        <f>IFERROR(AVERAGE('Feuille de travail - évaluateur'!G301:G308),"")</f>
        <v/>
      </c>
      <c r="H57" s="101">
        <f>COUNT('Ranking of Risk Scoring'!C301:C308)</f>
        <v>0</v>
      </c>
      <c r="I57" s="96">
        <f>COUNT('Ranking of Risk Scoring'!D301:D308)</f>
        <v>0</v>
      </c>
      <c r="J57" s="97">
        <f>COUNT('Ranking of Risk Scoring'!E301:E308)</f>
        <v>0</v>
      </c>
    </row>
    <row r="58" spans="1:10" ht="15.75" thickBot="1" x14ac:dyDescent="0.3">
      <c r="A58" s="211"/>
      <c r="B58" s="211"/>
      <c r="C58" s="211"/>
      <c r="D58" s="211"/>
      <c r="E58" s="211"/>
      <c r="F58" s="211"/>
      <c r="G58" s="136"/>
      <c r="H58" s="98"/>
      <c r="I58" s="98"/>
      <c r="J58" s="98"/>
    </row>
    <row r="59" spans="1:10" ht="16.5" thickBot="1" x14ac:dyDescent="0.3">
      <c r="A59" s="315" t="s">
        <v>496</v>
      </c>
      <c r="B59" s="316"/>
      <c r="C59" s="316"/>
      <c r="D59" s="316"/>
      <c r="E59" s="316"/>
      <c r="F59" s="317"/>
      <c r="G59" s="44" t="str">
        <f>IFERROR(AVERAGE(G60:G61),"")</f>
        <v/>
      </c>
      <c r="H59" s="82">
        <f>SUM(H60:H61)</f>
        <v>0</v>
      </c>
      <c r="I59" s="83">
        <f>SUM(I60:I61)</f>
        <v>0</v>
      </c>
      <c r="J59" s="84">
        <f>SUM(J60:J61)</f>
        <v>0</v>
      </c>
    </row>
    <row r="60" spans="1:10" ht="15" customHeight="1" x14ac:dyDescent="0.25">
      <c r="A60" s="318" t="s">
        <v>497</v>
      </c>
      <c r="B60" s="319"/>
      <c r="C60" s="319"/>
      <c r="D60" s="319"/>
      <c r="E60" s="319"/>
      <c r="F60" s="320"/>
      <c r="G60" s="76" t="str">
        <f>IFERROR(AVERAGE('Feuille de travail - évaluateur'!G311:G324),"")</f>
        <v/>
      </c>
      <c r="H60" s="99">
        <f>COUNT('Ranking of Risk Scoring'!C311:C324)</f>
        <v>0</v>
      </c>
      <c r="I60" s="90">
        <f>COUNT('Ranking of Risk Scoring'!D311:D324)</f>
        <v>0</v>
      </c>
      <c r="J60" s="91">
        <f>COUNT('Ranking of Risk Scoring'!E311:E324)</f>
        <v>0</v>
      </c>
    </row>
    <row r="61" spans="1:10" ht="15.75" customHeight="1" thickBot="1" x14ac:dyDescent="0.3">
      <c r="A61" s="312" t="s">
        <v>498</v>
      </c>
      <c r="B61" s="313"/>
      <c r="C61" s="313"/>
      <c r="D61" s="313"/>
      <c r="E61" s="313"/>
      <c r="F61" s="314"/>
      <c r="G61" s="78" t="str">
        <f>IFERROR(AVERAGE('Feuille de travail - évaluateur'!G326:G336),"")</f>
        <v/>
      </c>
      <c r="H61" s="101">
        <f>COUNT('Ranking of Risk Scoring'!C326:C336)</f>
        <v>0</v>
      </c>
      <c r="I61" s="96">
        <f>COUNT('Ranking of Risk Scoring'!D326:D336)</f>
        <v>0</v>
      </c>
      <c r="J61" s="97">
        <f>COUNT('Ranking of Risk Scoring'!E326:E336)</f>
        <v>0</v>
      </c>
    </row>
    <row r="62" spans="1:10" ht="15.75" thickBot="1" x14ac:dyDescent="0.3">
      <c r="A62" s="211"/>
      <c r="B62" s="211"/>
      <c r="C62" s="211"/>
      <c r="D62" s="211"/>
      <c r="E62" s="211"/>
      <c r="F62" s="211"/>
      <c r="G62" s="136"/>
      <c r="H62" s="98"/>
      <c r="I62" s="98"/>
      <c r="J62" s="98"/>
    </row>
    <row r="63" spans="1:10" ht="16.5" thickBot="1" x14ac:dyDescent="0.3">
      <c r="A63" s="315" t="s">
        <v>499</v>
      </c>
      <c r="B63" s="316"/>
      <c r="C63" s="316"/>
      <c r="D63" s="316"/>
      <c r="E63" s="316"/>
      <c r="F63" s="317"/>
      <c r="G63" s="44" t="str">
        <f>IFERROR(AVERAGE(G64:G66),"")</f>
        <v/>
      </c>
      <c r="H63" s="82">
        <f>SUM(H64:H66)</f>
        <v>0</v>
      </c>
      <c r="I63" s="83">
        <f>SUM(I64:I66)</f>
        <v>0</v>
      </c>
      <c r="J63" s="84">
        <f>SUM(J64:J66)</f>
        <v>0</v>
      </c>
    </row>
    <row r="64" spans="1:10" ht="15" customHeight="1" x14ac:dyDescent="0.25">
      <c r="A64" s="318" t="s">
        <v>500</v>
      </c>
      <c r="B64" s="319"/>
      <c r="C64" s="319"/>
      <c r="D64" s="319"/>
      <c r="E64" s="319"/>
      <c r="F64" s="320"/>
      <c r="G64" s="76" t="str">
        <f>IFERROR(AVERAGE('Feuille de travail - évaluateur'!G339:G344),"")</f>
        <v/>
      </c>
      <c r="H64" s="99">
        <f>COUNT('Ranking of Risk Scoring'!C339:C344)</f>
        <v>0</v>
      </c>
      <c r="I64" s="90">
        <f>COUNT('Ranking of Risk Scoring'!D339:D344)</f>
        <v>0</v>
      </c>
      <c r="J64" s="91">
        <f>COUNT('Ranking of Risk Scoring'!E339:E344)</f>
        <v>0</v>
      </c>
    </row>
    <row r="65" spans="1:10" ht="15" customHeight="1" x14ac:dyDescent="0.25">
      <c r="A65" s="321" t="s">
        <v>501</v>
      </c>
      <c r="B65" s="322"/>
      <c r="C65" s="322"/>
      <c r="D65" s="322"/>
      <c r="E65" s="322"/>
      <c r="F65" s="323"/>
      <c r="G65" s="77" t="str">
        <f>IFERROR(AVERAGE('Feuille de travail - évaluateur'!G346:G349),"")</f>
        <v/>
      </c>
      <c r="H65" s="100">
        <f>COUNT('Ranking of Risk Scoring'!C346:C349)</f>
        <v>0</v>
      </c>
      <c r="I65" s="93">
        <f>COUNT('Ranking of Risk Scoring'!D346:D349)</f>
        <v>0</v>
      </c>
      <c r="J65" s="94">
        <f>COUNT('Ranking of Risk Scoring'!E346:E349)</f>
        <v>0</v>
      </c>
    </row>
    <row r="66" spans="1:10" ht="15.75" customHeight="1" thickBot="1" x14ac:dyDescent="0.3">
      <c r="A66" s="312" t="s">
        <v>502</v>
      </c>
      <c r="B66" s="313"/>
      <c r="C66" s="313"/>
      <c r="D66" s="313"/>
      <c r="E66" s="313"/>
      <c r="F66" s="314"/>
      <c r="G66" s="78" t="str">
        <f>IFERROR(AVERAGE('Feuille de travail - évaluateur'!G351:G354),"")</f>
        <v/>
      </c>
      <c r="H66" s="101">
        <f>COUNT('Ranking of Risk Scoring'!C351:C354)</f>
        <v>0</v>
      </c>
      <c r="I66" s="96">
        <f>COUNT('Ranking of Risk Scoring'!D351:D354)</f>
        <v>0</v>
      </c>
      <c r="J66" s="97">
        <f>COUNT('Ranking of Risk Scoring'!E351:E354)</f>
        <v>0</v>
      </c>
    </row>
    <row r="67" spans="1:10" ht="15.75" thickBot="1" x14ac:dyDescent="0.3">
      <c r="A67" s="211"/>
      <c r="B67" s="211"/>
      <c r="C67" s="211"/>
      <c r="D67" s="211"/>
      <c r="E67" s="211"/>
      <c r="F67" s="211"/>
      <c r="G67" s="136"/>
      <c r="H67" s="98"/>
      <c r="I67" s="98"/>
      <c r="J67" s="98"/>
    </row>
    <row r="68" spans="1:10" ht="16.5" thickBot="1" x14ac:dyDescent="0.3">
      <c r="A68" s="315" t="s">
        <v>430</v>
      </c>
      <c r="B68" s="316"/>
      <c r="C68" s="316"/>
      <c r="D68" s="316"/>
      <c r="E68" s="316"/>
      <c r="F68" s="317"/>
      <c r="G68" s="71" t="str">
        <f>IFERROR(AVERAGE(G69:G71),"")</f>
        <v/>
      </c>
      <c r="H68" s="82">
        <f>SUM(H69:H71)</f>
        <v>0</v>
      </c>
      <c r="I68" s="83">
        <f>SUM(I69:I71)</f>
        <v>0</v>
      </c>
      <c r="J68" s="84">
        <f>SUM(J69:J71)</f>
        <v>0</v>
      </c>
    </row>
    <row r="69" spans="1:10" ht="15" customHeight="1" x14ac:dyDescent="0.25">
      <c r="A69" s="318" t="s">
        <v>503</v>
      </c>
      <c r="B69" s="319"/>
      <c r="C69" s="319"/>
      <c r="D69" s="319"/>
      <c r="E69" s="319"/>
      <c r="F69" s="320"/>
      <c r="G69" s="86" t="str">
        <f>IFERROR(AVERAGE('Feuille de travail - évaluateur'!G357:G364),"")</f>
        <v/>
      </c>
      <c r="H69" s="99">
        <f>COUNT('Ranking of Risk Scoring'!C357:C364)</f>
        <v>0</v>
      </c>
      <c r="I69" s="90">
        <f>COUNT('Ranking of Risk Scoring'!D357:D364)</f>
        <v>0</v>
      </c>
      <c r="J69" s="91">
        <f>COUNT('Ranking of Risk Scoring'!E357:E364)</f>
        <v>0</v>
      </c>
    </row>
    <row r="70" spans="1:10" ht="15" customHeight="1" x14ac:dyDescent="0.25">
      <c r="A70" s="321" t="s">
        <v>440</v>
      </c>
      <c r="B70" s="322"/>
      <c r="C70" s="322"/>
      <c r="D70" s="322"/>
      <c r="E70" s="322"/>
      <c r="F70" s="323"/>
      <c r="G70" s="43" t="str">
        <f>IFERROR(AVERAGE('Feuille de travail - évaluateur'!G366:G371),"")</f>
        <v/>
      </c>
      <c r="H70" s="100">
        <f>COUNT('Ranking of Risk Scoring'!C366:C371)</f>
        <v>0</v>
      </c>
      <c r="I70" s="93">
        <f>COUNT('Ranking of Risk Scoring'!D366:D371)</f>
        <v>0</v>
      </c>
      <c r="J70" s="94">
        <f>COUNT('Ranking of Risk Scoring'!E366:E371)</f>
        <v>0</v>
      </c>
    </row>
    <row r="71" spans="1:10" ht="15.75" customHeight="1" thickBot="1" x14ac:dyDescent="0.3">
      <c r="A71" s="312" t="s">
        <v>447</v>
      </c>
      <c r="B71" s="313"/>
      <c r="C71" s="313"/>
      <c r="D71" s="313"/>
      <c r="E71" s="313"/>
      <c r="F71" s="314"/>
      <c r="G71" s="54" t="str">
        <f>IFERROR(AVERAGE('Feuille de travail - évaluateur'!G373:G375),"")</f>
        <v/>
      </c>
      <c r="H71" s="101">
        <f>COUNT('Ranking of Risk Scoring'!C373:C375)</f>
        <v>0</v>
      </c>
      <c r="I71" s="96">
        <f>COUNT('Ranking of Risk Scoring'!D373:D375)</f>
        <v>0</v>
      </c>
      <c r="J71" s="97">
        <f>COUNT('Ranking of Risk Scoring'!E373:E375)</f>
        <v>0</v>
      </c>
    </row>
    <row r="72" spans="1:10" ht="15.75" thickBot="1" x14ac:dyDescent="0.3">
      <c r="A72" s="211"/>
      <c r="B72" s="211"/>
      <c r="C72" s="211"/>
      <c r="D72" s="211"/>
      <c r="E72" s="211"/>
      <c r="F72" s="211"/>
      <c r="G72" s="80"/>
      <c r="H72" s="98"/>
      <c r="I72" s="98"/>
      <c r="J72" s="98"/>
    </row>
    <row r="73" spans="1:10" ht="16.5" customHeight="1" thickBot="1" x14ac:dyDescent="0.3">
      <c r="A73" s="327" t="s">
        <v>504</v>
      </c>
      <c r="B73" s="328"/>
      <c r="C73" s="328"/>
      <c r="D73" s="328"/>
      <c r="E73" s="328"/>
      <c r="F73" s="329"/>
      <c r="G73" s="137"/>
      <c r="H73" s="138">
        <f>SUM(H6,H11,H17,H24,H32,H36,H42,H48,H53,H59,H63,H68)</f>
        <v>0</v>
      </c>
      <c r="I73" s="139">
        <f>SUM(I6,I11,I17,I24,I32,I36,I42,I48,I53,I59,I63,I68)</f>
        <v>0</v>
      </c>
      <c r="J73" s="140">
        <f>SUM(J6,J11,J17,J24,J32,J36,J42,J48,J53,J59,J63,J68)</f>
        <v>0</v>
      </c>
    </row>
  </sheetData>
  <sheetProtection password="C790" sheet="1" objects="1" scenarios="1"/>
  <mergeCells count="61">
    <mergeCell ref="A73:F73"/>
    <mergeCell ref="A1:J1"/>
    <mergeCell ref="A2:J2"/>
    <mergeCell ref="A6:F6"/>
    <mergeCell ref="A7:F7"/>
    <mergeCell ref="G4:G5"/>
    <mergeCell ref="H4:J4"/>
    <mergeCell ref="A4:F5"/>
    <mergeCell ref="A8:F8"/>
    <mergeCell ref="A9:F9"/>
    <mergeCell ref="A11:F11"/>
    <mergeCell ref="A12:F12"/>
    <mergeCell ref="A13:F13"/>
    <mergeCell ref="A14:F14"/>
    <mergeCell ref="A15:F15"/>
    <mergeCell ref="A17:F17"/>
    <mergeCell ref="A18:F18"/>
    <mergeCell ref="A19:F19"/>
    <mergeCell ref="A21:F21"/>
    <mergeCell ref="A22:F22"/>
    <mergeCell ref="A24:F24"/>
    <mergeCell ref="A25:F25"/>
    <mergeCell ref="A20:F20"/>
    <mergeCell ref="A26:F26"/>
    <mergeCell ref="A27:F27"/>
    <mergeCell ref="A28:F28"/>
    <mergeCell ref="A29:F29"/>
    <mergeCell ref="A30:F30"/>
    <mergeCell ref="A32:F32"/>
    <mergeCell ref="A33:F33"/>
    <mergeCell ref="A34:F34"/>
    <mergeCell ref="A36:F36"/>
    <mergeCell ref="A37:F37"/>
    <mergeCell ref="A38:F38"/>
    <mergeCell ref="A39:F39"/>
    <mergeCell ref="A40:F40"/>
    <mergeCell ref="A42:F42"/>
    <mergeCell ref="A43:F43"/>
    <mergeCell ref="A44:F44"/>
    <mergeCell ref="A46:F46"/>
    <mergeCell ref="A48:F48"/>
    <mergeCell ref="A49:F49"/>
    <mergeCell ref="A50:F50"/>
    <mergeCell ref="A45:F45"/>
    <mergeCell ref="A64:F64"/>
    <mergeCell ref="A65:F65"/>
    <mergeCell ref="A51:F51"/>
    <mergeCell ref="A53:F53"/>
    <mergeCell ref="A54:F54"/>
    <mergeCell ref="A55:F55"/>
    <mergeCell ref="A56:F56"/>
    <mergeCell ref="A57:F57"/>
    <mergeCell ref="A59:F59"/>
    <mergeCell ref="A60:F60"/>
    <mergeCell ref="A61:F61"/>
    <mergeCell ref="A63:F63"/>
    <mergeCell ref="A66:F66"/>
    <mergeCell ref="A68:F68"/>
    <mergeCell ref="A69:F69"/>
    <mergeCell ref="A70:F70"/>
    <mergeCell ref="A71:F71"/>
  </mergeCells>
  <pageMargins left="0.70866141732283472" right="0.70866141732283472" top="0.74803149606299213" bottom="0.66666666666666663" header="0.31496062992125984" footer="0.31496062992125984"/>
  <pageSetup fitToHeight="0" orientation="landscape" r:id="rId1"/>
  <headerFooter>
    <oddHeader>&amp;CSecteurs posant problème</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72"/>
  <sheetViews>
    <sheetView zoomScale="115" zoomScaleNormal="115" zoomScaleSheetLayoutView="85" zoomScalePageLayoutView="85" workbookViewId="0">
      <selection activeCell="E366" sqref="E366"/>
    </sheetView>
  </sheetViews>
  <sheetFormatPr defaultColWidth="11.42578125" defaultRowHeight="15" x14ac:dyDescent="0.25"/>
  <cols>
    <col min="1" max="1" width="35.28515625" style="56" customWidth="1"/>
    <col min="2" max="2" width="11.42578125" style="55"/>
    <col min="3" max="3" width="22.42578125" style="55" customWidth="1"/>
    <col min="4" max="4" width="14" customWidth="1"/>
    <col min="5" max="5" width="4.7109375" customWidth="1"/>
    <col min="6" max="6" width="8.7109375" customWidth="1"/>
    <col min="7" max="7" width="6.42578125" customWidth="1"/>
    <col min="8" max="8" width="6.28515625" customWidth="1"/>
    <col min="9" max="9" width="11.42578125" style="55"/>
  </cols>
  <sheetData>
    <row r="1" spans="1:9" ht="18.75" x14ac:dyDescent="0.25">
      <c r="A1" s="57"/>
      <c r="B1" s="57" t="s">
        <v>3</v>
      </c>
      <c r="C1" s="58" t="s">
        <v>264</v>
      </c>
      <c r="D1" s="59" t="s">
        <v>519</v>
      </c>
      <c r="E1" s="59" t="s">
        <v>262</v>
      </c>
      <c r="I1"/>
    </row>
    <row r="2" spans="1:9" ht="75" x14ac:dyDescent="0.25">
      <c r="A2" s="64" t="str">
        <f>'Feuille de travail - évaluateur'!A2</f>
        <v>Chapitre 1 — Autorité de délivrance des documents de voyage — Structure organisationnelle, sécurité intérieure et pratiques générales de sécurité</v>
      </c>
      <c r="B2" s="65">
        <f>'Feuille de travail - évaluateur'!B2</f>
        <v>0</v>
      </c>
      <c r="C2" s="66"/>
      <c r="D2" s="66"/>
      <c r="E2" s="66"/>
      <c r="I2"/>
    </row>
    <row r="3" spans="1:9" x14ac:dyDescent="0.25">
      <c r="A3" s="64" t="str">
        <f>'Feuille de travail - évaluateur'!A3</f>
        <v>1.2 Structure organisationnelle</v>
      </c>
      <c r="B3" s="65">
        <f>'Feuille de travail - évaluateur'!B3</f>
        <v>0</v>
      </c>
      <c r="C3" s="66"/>
      <c r="D3" s="66"/>
      <c r="E3" s="66"/>
      <c r="I3"/>
    </row>
    <row r="4" spans="1:9" x14ac:dyDescent="0.25">
      <c r="A4" s="60">
        <f>'Feuille de travail - évaluateur'!A4</f>
        <v>101</v>
      </c>
      <c r="B4" s="61" t="str">
        <f>'Feuille de travail - évaluateur'!B4</f>
        <v>1.2.1</v>
      </c>
      <c r="C4" s="67" t="str">
        <f>IF('Feuille de travail - évaluateur'!F4="Faible",1,"")</f>
        <v/>
      </c>
      <c r="D4" s="67" t="str">
        <f>IF('Feuille de travail - évaluateur'!F4="Moyen",1,"")</f>
        <v/>
      </c>
      <c r="E4" s="67" t="str">
        <f>IF('Feuille de travail - évaluateur'!F4="Élevé",1,"")</f>
        <v/>
      </c>
      <c r="I4"/>
    </row>
    <row r="5" spans="1:9" x14ac:dyDescent="0.25">
      <c r="A5" s="60">
        <f>'Feuille de travail - évaluateur'!A5</f>
        <v>102</v>
      </c>
      <c r="B5" s="61" t="str">
        <f>'Feuille de travail - évaluateur'!B5</f>
        <v>1.2.1</v>
      </c>
      <c r="C5" s="67" t="str">
        <f>IF('Feuille de travail - évaluateur'!F5="Faible",1,"")</f>
        <v/>
      </c>
      <c r="D5" s="67" t="str">
        <f>IF('Feuille de travail - évaluateur'!F5="Moyen",1,"")</f>
        <v/>
      </c>
      <c r="E5" s="67" t="str">
        <f>IF('Feuille de travail - évaluateur'!F5="Élevé",1,"")</f>
        <v/>
      </c>
      <c r="I5"/>
    </row>
    <row r="6" spans="1:9" x14ac:dyDescent="0.25">
      <c r="A6" s="60">
        <f>'Feuille de travail - évaluateur'!A6</f>
        <v>103</v>
      </c>
      <c r="B6" s="61" t="str">
        <f>'Feuille de travail - évaluateur'!B6</f>
        <v>1.2.1</v>
      </c>
      <c r="C6" s="67" t="str">
        <f>IF('Feuille de travail - évaluateur'!F6="Faible",1,"")</f>
        <v/>
      </c>
      <c r="D6" s="67" t="str">
        <f>IF('Feuille de travail - évaluateur'!F6="Moyen",1,"")</f>
        <v/>
      </c>
      <c r="E6" s="67" t="str">
        <f>IF('Feuille de travail - évaluateur'!F6="Élevé",1,"")</f>
        <v/>
      </c>
      <c r="I6"/>
    </row>
    <row r="7" spans="1:9" x14ac:dyDescent="0.25">
      <c r="A7" s="60">
        <f>'Feuille de travail - évaluateur'!A7</f>
        <v>104</v>
      </c>
      <c r="B7" s="61" t="str">
        <f>'Feuille de travail - évaluateur'!B7</f>
        <v>1.2.1</v>
      </c>
      <c r="C7" s="67" t="str">
        <f>IF('Feuille de travail - évaluateur'!F7="Faible",1,"")</f>
        <v/>
      </c>
      <c r="D7" s="67" t="str">
        <f>IF('Feuille de travail - évaluateur'!F7="Moyen",1,"")</f>
        <v/>
      </c>
      <c r="E7" s="67" t="str">
        <f>IF('Feuille de travail - évaluateur'!F7="Élevé",1,"")</f>
        <v/>
      </c>
      <c r="I7"/>
    </row>
    <row r="8" spans="1:9" x14ac:dyDescent="0.25">
      <c r="A8" s="60">
        <f>'Feuille de travail - évaluateur'!A8</f>
        <v>105</v>
      </c>
      <c r="B8" s="61" t="str">
        <f>'Feuille de travail - évaluateur'!B8</f>
        <v>1.2.1</v>
      </c>
      <c r="C8" s="67" t="str">
        <f>IF('Feuille de travail - évaluateur'!F8="Faible",1,"")</f>
        <v/>
      </c>
      <c r="D8" s="67" t="str">
        <f>IF('Feuille de travail - évaluateur'!F8="Moyen",1,"")</f>
        <v/>
      </c>
      <c r="E8" s="67" t="str">
        <f>IF('Feuille de travail - évaluateur'!F8="Élevé",1,"")</f>
        <v/>
      </c>
      <c r="I8"/>
    </row>
    <row r="9" spans="1:9" x14ac:dyDescent="0.25">
      <c r="A9" s="60">
        <f>'Feuille de travail - évaluateur'!A9</f>
        <v>106</v>
      </c>
      <c r="B9" s="61" t="str">
        <f>'Feuille de travail - évaluateur'!B9</f>
        <v>1.2.1</v>
      </c>
      <c r="C9" s="67" t="str">
        <f>IF('Feuille de travail - évaluateur'!F9="Faible",1,"")</f>
        <v/>
      </c>
      <c r="D9" s="67" t="str">
        <f>IF('Feuille de travail - évaluateur'!F9="Moyen",1,"")</f>
        <v/>
      </c>
      <c r="E9" s="67" t="str">
        <f>IF('Feuille de travail - évaluateur'!F9="Élevé",1,"")</f>
        <v/>
      </c>
      <c r="I9"/>
    </row>
    <row r="10" spans="1:9" x14ac:dyDescent="0.25">
      <c r="A10" s="60">
        <f>'Feuille de travail - évaluateur'!A10</f>
        <v>107</v>
      </c>
      <c r="B10" s="61" t="str">
        <f>'Feuille de travail - évaluateur'!B10</f>
        <v>1.2.1</v>
      </c>
      <c r="C10" s="67" t="str">
        <f>IF('Feuille de travail - évaluateur'!F10="Faible",1,"")</f>
        <v/>
      </c>
      <c r="D10" s="67" t="str">
        <f>IF('Feuille de travail - évaluateur'!F10="Moyen",1,"")</f>
        <v/>
      </c>
      <c r="E10" s="67" t="str">
        <f>IF('Feuille de travail - évaluateur'!F10="Élevé",1,"")</f>
        <v/>
      </c>
      <c r="I10"/>
    </row>
    <row r="11" spans="1:9" x14ac:dyDescent="0.25">
      <c r="A11" s="60">
        <f>'Feuille de travail - évaluateur'!A11</f>
        <v>108</v>
      </c>
      <c r="B11" s="61" t="str">
        <f>'Feuille de travail - évaluateur'!B11</f>
        <v>1.2.1</v>
      </c>
      <c r="C11" s="67" t="str">
        <f>IF('Feuille de travail - évaluateur'!F11="Faible",1,"")</f>
        <v/>
      </c>
      <c r="D11" s="67" t="str">
        <f>IF('Feuille de travail - évaluateur'!F11="Moyen",1,"")</f>
        <v/>
      </c>
      <c r="E11" s="67" t="str">
        <f>IF('Feuille de travail - évaluateur'!F11="Élevé",1,"")</f>
        <v/>
      </c>
      <c r="I11"/>
    </row>
    <row r="12" spans="1:9" x14ac:dyDescent="0.25">
      <c r="A12" s="60">
        <f>'Feuille de travail - évaluateur'!A12</f>
        <v>109</v>
      </c>
      <c r="B12" s="61" t="str">
        <f>'Feuille de travail - évaluateur'!B12</f>
        <v>1.2.2</v>
      </c>
      <c r="C12" s="67" t="str">
        <f>IF('Feuille de travail - évaluateur'!F12="Faible",1,"")</f>
        <v/>
      </c>
      <c r="D12" s="67" t="str">
        <f>IF('Feuille de travail - évaluateur'!F12="Moyen",1,"")</f>
        <v/>
      </c>
      <c r="E12" s="67" t="str">
        <f>IF('Feuille de travail - évaluateur'!F12="Élevé",1,"")</f>
        <v/>
      </c>
      <c r="I12"/>
    </row>
    <row r="13" spans="1:9" ht="75" x14ac:dyDescent="0.25">
      <c r="A13" s="62" t="str">
        <f>'Feuille de travail - évaluateur'!A13</f>
        <v>Si l’autorité de délivrance a recours à des partenaires (publics ou privés) pour réaliser certaines activités du processus de délivrance, veuillez répondre aux questions suivantes :</v>
      </c>
      <c r="B13" s="63">
        <f>'Feuille de travail - évaluateur'!B13</f>
        <v>0</v>
      </c>
      <c r="C13" s="67" t="str">
        <f>IF('Feuille de travail - évaluateur'!F13="Faible",1,"")</f>
        <v/>
      </c>
      <c r="D13" s="67" t="str">
        <f>IF('Feuille de travail - évaluateur'!F13="Moyen",1,"")</f>
        <v/>
      </c>
      <c r="E13" s="67" t="str">
        <f>IF('Feuille de travail - évaluateur'!F13="Élevé",1,"")</f>
        <v/>
      </c>
      <c r="I13"/>
    </row>
    <row r="14" spans="1:9" x14ac:dyDescent="0.25">
      <c r="A14" s="60">
        <f>'Feuille de travail - évaluateur'!A14</f>
        <v>110</v>
      </c>
      <c r="B14" s="61" t="str">
        <f>'Feuille de travail - évaluateur'!B14</f>
        <v>1.2.3</v>
      </c>
      <c r="C14" s="67" t="str">
        <f>IF('Feuille de travail - évaluateur'!F14="Faible",1,"")</f>
        <v/>
      </c>
      <c r="D14" s="67" t="str">
        <f>IF('Feuille de travail - évaluateur'!F14="Moyen",1,"")</f>
        <v/>
      </c>
      <c r="E14" s="67" t="str">
        <f>IF('Feuille de travail - évaluateur'!F14="Élevé",1,"")</f>
        <v/>
      </c>
      <c r="I14"/>
    </row>
    <row r="15" spans="1:9" x14ac:dyDescent="0.25">
      <c r="A15" s="60">
        <f>'Feuille de travail - évaluateur'!A15</f>
        <v>111</v>
      </c>
      <c r="B15" s="61" t="str">
        <f>'Feuille de travail - évaluateur'!B15</f>
        <v>1.2.3</v>
      </c>
      <c r="C15" s="67" t="str">
        <f>IF('Feuille de travail - évaluateur'!F15="Faible",1,"")</f>
        <v/>
      </c>
      <c r="D15" s="67" t="str">
        <f>IF('Feuille de travail - évaluateur'!F15="Moyen",1,"")</f>
        <v/>
      </c>
      <c r="E15" s="67" t="str">
        <f>IF('Feuille de travail - évaluateur'!F15="Élevé",1,"")</f>
        <v/>
      </c>
      <c r="I15"/>
    </row>
    <row r="16" spans="1:9" x14ac:dyDescent="0.25">
      <c r="A16" s="60">
        <f>'Feuille de travail - évaluateur'!A16</f>
        <v>112</v>
      </c>
      <c r="B16" s="61" t="str">
        <f>'Feuille de travail - évaluateur'!B16</f>
        <v>1.2.3</v>
      </c>
      <c r="C16" s="67" t="str">
        <f>IF('Feuille de travail - évaluateur'!F16="Faible",1,"")</f>
        <v/>
      </c>
      <c r="D16" s="67" t="str">
        <f>IF('Feuille de travail - évaluateur'!F16="Moyen",1,"")</f>
        <v/>
      </c>
      <c r="E16" s="67" t="str">
        <f>IF('Feuille de travail - évaluateur'!F16="Élevé",1,"")</f>
        <v/>
      </c>
      <c r="I16"/>
    </row>
    <row r="17" spans="1:9" x14ac:dyDescent="0.25">
      <c r="A17" s="60">
        <f>'Feuille de travail - évaluateur'!A17</f>
        <v>113</v>
      </c>
      <c r="B17" s="61" t="str">
        <f>'Feuille de travail - évaluateur'!B17</f>
        <v>1.2.3</v>
      </c>
      <c r="C17" s="67" t="str">
        <f>IF('Feuille de travail - évaluateur'!F17="Faible",1,"")</f>
        <v/>
      </c>
      <c r="D17" s="67" t="str">
        <f>IF('Feuille de travail - évaluateur'!F17="Moyen",1,"")</f>
        <v/>
      </c>
      <c r="E17" s="67" t="str">
        <f>IF('Feuille de travail - évaluateur'!F17="Élevé",1,"")</f>
        <v/>
      </c>
      <c r="I17"/>
    </row>
    <row r="18" spans="1:9" x14ac:dyDescent="0.25">
      <c r="A18" s="64" t="str">
        <f>'Feuille de travail - évaluateur'!A18</f>
        <v xml:space="preserve">1.3 Cadre de sécurité </v>
      </c>
      <c r="B18" s="72"/>
      <c r="C18" s="73" t="str">
        <f>IF('Feuille de travail - évaluateur'!F18="Faible",1,"")</f>
        <v/>
      </c>
      <c r="D18" s="73" t="str">
        <f>IF('Feuille de travail - évaluateur'!F18="Moyen",1,"")</f>
        <v/>
      </c>
      <c r="E18" s="73" t="str">
        <f>IF('Feuille de travail - évaluateur'!F18="Élevé",1,"")</f>
        <v/>
      </c>
      <c r="I18"/>
    </row>
    <row r="19" spans="1:9" x14ac:dyDescent="0.25">
      <c r="A19" s="60">
        <f>'Feuille de travail - évaluateur'!A19</f>
        <v>114</v>
      </c>
      <c r="B19" s="61" t="str">
        <f>'Feuille de travail - évaluateur'!B19</f>
        <v>1.3.1</v>
      </c>
      <c r="C19" s="67" t="str">
        <f>IF('Feuille de travail - évaluateur'!F19="Faible",1,"")</f>
        <v/>
      </c>
      <c r="D19" s="67" t="str">
        <f>IF('Feuille de travail - évaluateur'!F19="Moyen",1,"")</f>
        <v/>
      </c>
      <c r="E19" s="67" t="str">
        <f>IF('Feuille de travail - évaluateur'!F19="Élevé",1,"")</f>
        <v/>
      </c>
      <c r="I19"/>
    </row>
    <row r="20" spans="1:9" x14ac:dyDescent="0.25">
      <c r="A20" s="60">
        <f>'Feuille de travail - évaluateur'!A20</f>
        <v>115</v>
      </c>
      <c r="B20" s="61" t="str">
        <f>'Feuille de travail - évaluateur'!B20</f>
        <v>1.3.1</v>
      </c>
      <c r="C20" s="67" t="str">
        <f>IF('Feuille de travail - évaluateur'!F20="Faible",1,"")</f>
        <v/>
      </c>
      <c r="D20" s="67" t="str">
        <f>IF('Feuille de travail - évaluateur'!F20="Moyen",1,"")</f>
        <v/>
      </c>
      <c r="E20" s="67" t="str">
        <f>IF('Feuille de travail - évaluateur'!F20="Élevé",1,"")</f>
        <v/>
      </c>
      <c r="I20"/>
    </row>
    <row r="21" spans="1:9" x14ac:dyDescent="0.25">
      <c r="A21" s="60">
        <f>'Feuille de travail - évaluateur'!A21</f>
        <v>116</v>
      </c>
      <c r="B21" s="61" t="str">
        <f>'Feuille de travail - évaluateur'!B21</f>
        <v>1.3.1</v>
      </c>
      <c r="C21" s="67" t="str">
        <f>IF('Feuille de travail - évaluateur'!F21="Faible",1,"")</f>
        <v/>
      </c>
      <c r="D21" s="67" t="str">
        <f>IF('Feuille de travail - évaluateur'!F21="Moyen",1,"")</f>
        <v/>
      </c>
      <c r="E21" s="67" t="str">
        <f>IF('Feuille de travail - évaluateur'!F21="Élevé",1,"")</f>
        <v/>
      </c>
      <c r="I21"/>
    </row>
    <row r="22" spans="1:9" x14ac:dyDescent="0.25">
      <c r="A22" s="60">
        <f>'Feuille de travail - évaluateur'!A22</f>
        <v>117</v>
      </c>
      <c r="B22" s="61" t="str">
        <f>'Feuille de travail - évaluateur'!B22</f>
        <v>1.3.1</v>
      </c>
      <c r="C22" s="67" t="str">
        <f>IF('Feuille de travail - évaluateur'!F22="Faible",1,"")</f>
        <v/>
      </c>
      <c r="D22" s="67" t="str">
        <f>IF('Feuille de travail - évaluateur'!F22="Moyen",1,"")</f>
        <v/>
      </c>
      <c r="E22" s="67" t="str">
        <f>IF('Feuille de travail - évaluateur'!F22="Élevé",1,"")</f>
        <v/>
      </c>
      <c r="I22"/>
    </row>
    <row r="23" spans="1:9" x14ac:dyDescent="0.25">
      <c r="A23" s="60">
        <f>'Feuille de travail - évaluateur'!A23</f>
        <v>118</v>
      </c>
      <c r="B23" s="61" t="str">
        <f>'Feuille de travail - évaluateur'!B23</f>
        <v>1.3.1..1</v>
      </c>
      <c r="C23" s="67" t="str">
        <f>IF('Feuille de travail - évaluateur'!F23="Faible",1,"")</f>
        <v/>
      </c>
      <c r="D23" s="67" t="str">
        <f>IF('Feuille de travail - évaluateur'!F23="Moyen",1,"")</f>
        <v/>
      </c>
      <c r="E23" s="67" t="str">
        <f>IF('Feuille de travail - évaluateur'!F23="Élevé",1,"")</f>
        <v/>
      </c>
      <c r="I23"/>
    </row>
    <row r="24" spans="1:9" x14ac:dyDescent="0.25">
      <c r="A24" s="60">
        <f>'Feuille de travail - évaluateur'!A24</f>
        <v>119</v>
      </c>
      <c r="B24" s="61" t="str">
        <f>'Feuille de travail - évaluateur'!B24</f>
        <v>1.3.1..1</v>
      </c>
      <c r="C24" s="67" t="str">
        <f>IF('Feuille de travail - évaluateur'!F24="Faible",1,"")</f>
        <v/>
      </c>
      <c r="D24" s="67" t="str">
        <f>IF('Feuille de travail - évaluateur'!F24="Moyen",1,"")</f>
        <v/>
      </c>
      <c r="E24" s="67" t="str">
        <f>IF('Feuille de travail - évaluateur'!F24="Élevé",1,"")</f>
        <v/>
      </c>
      <c r="I24"/>
    </row>
    <row r="25" spans="1:9" x14ac:dyDescent="0.25">
      <c r="A25" s="60">
        <f>'Feuille de travail - évaluateur'!A25</f>
        <v>120</v>
      </c>
      <c r="B25" s="61" t="str">
        <f>'Feuille de travail - évaluateur'!B25</f>
        <v>1.3.1..1</v>
      </c>
      <c r="C25" s="67" t="str">
        <f>IF('Feuille de travail - évaluateur'!F25="Faible",1,"")</f>
        <v/>
      </c>
      <c r="D25" s="67" t="str">
        <f>IF('Feuille de travail - évaluateur'!F25="Moyen",1,"")</f>
        <v/>
      </c>
      <c r="E25" s="67" t="str">
        <f>IF('Feuille de travail - évaluateur'!F25="Élevé",1,"")</f>
        <v/>
      </c>
      <c r="I25"/>
    </row>
    <row r="26" spans="1:9" x14ac:dyDescent="0.25">
      <c r="A26" s="60">
        <f>'Feuille de travail - évaluateur'!A26</f>
        <v>121</v>
      </c>
      <c r="B26" s="61" t="str">
        <f>'Feuille de travail - évaluateur'!B26</f>
        <v>1.3.1..1</v>
      </c>
      <c r="C26" s="67" t="str">
        <f>IF('Feuille de travail - évaluateur'!F26="Faible",1,"")</f>
        <v/>
      </c>
      <c r="D26" s="67" t="str">
        <f>IF('Feuille de travail - évaluateur'!F26="Moyen",1,"")</f>
        <v/>
      </c>
      <c r="E26" s="67" t="str">
        <f>IF('Feuille de travail - évaluateur'!F26="Élevé",1,"")</f>
        <v/>
      </c>
      <c r="I26"/>
    </row>
    <row r="27" spans="1:9" x14ac:dyDescent="0.25">
      <c r="A27" s="60">
        <f>'Feuille de travail - évaluateur'!A27</f>
        <v>122</v>
      </c>
      <c r="B27" s="61" t="str">
        <f>'Feuille de travail - évaluateur'!B27</f>
        <v>1.3.1..1</v>
      </c>
      <c r="C27" s="67" t="str">
        <f>IF('Feuille de travail - évaluateur'!F27="Faible",1,"")</f>
        <v/>
      </c>
      <c r="D27" s="67" t="str">
        <f>IF('Feuille de travail - évaluateur'!F27="Moyen",1,"")</f>
        <v/>
      </c>
      <c r="E27" s="67" t="str">
        <f>IF('Feuille de travail - évaluateur'!F27="Élevé",1,"")</f>
        <v/>
      </c>
      <c r="I27"/>
    </row>
    <row r="28" spans="1:9" x14ac:dyDescent="0.25">
      <c r="A28" s="60">
        <f>'Feuille de travail - évaluateur'!A28</f>
        <v>123</v>
      </c>
      <c r="B28" s="61" t="str">
        <f>'Feuille de travail - évaluateur'!B28</f>
        <v>1.3.1..1</v>
      </c>
      <c r="C28" s="67" t="str">
        <f>IF('Feuille de travail - évaluateur'!F28="Faible",1,"")</f>
        <v/>
      </c>
      <c r="D28" s="67" t="str">
        <f>IF('Feuille de travail - évaluateur'!F28="Moyen",1,"")</f>
        <v/>
      </c>
      <c r="E28" s="67" t="str">
        <f>IF('Feuille de travail - évaluateur'!F28="Élevé",1,"")</f>
        <v/>
      </c>
      <c r="I28"/>
    </row>
    <row r="29" spans="1:9" x14ac:dyDescent="0.25">
      <c r="A29" s="60">
        <f>'Feuille de travail - évaluateur'!A29</f>
        <v>124</v>
      </c>
      <c r="B29" s="61" t="str">
        <f>'Feuille de travail - évaluateur'!B29</f>
        <v>1.3.1..2</v>
      </c>
      <c r="C29" s="67" t="str">
        <f>IF('Feuille de travail - évaluateur'!F29="Faible",1,"")</f>
        <v/>
      </c>
      <c r="D29" s="67" t="str">
        <f>IF('Feuille de travail - évaluateur'!F29="Moyen",1,"")</f>
        <v/>
      </c>
      <c r="E29" s="67" t="str">
        <f>IF('Feuille de travail - évaluateur'!F29="Élevé",1,"")</f>
        <v/>
      </c>
      <c r="I29"/>
    </row>
    <row r="30" spans="1:9" x14ac:dyDescent="0.25">
      <c r="A30" s="60">
        <f>'Feuille de travail - évaluateur'!A30</f>
        <v>125</v>
      </c>
      <c r="B30" s="61" t="str">
        <f>'Feuille de travail - évaluateur'!B30</f>
        <v>1.3.1..2</v>
      </c>
      <c r="C30" s="67" t="str">
        <f>IF('Feuille de travail - évaluateur'!F30="Faible",1,"")</f>
        <v/>
      </c>
      <c r="D30" s="67" t="str">
        <f>IF('Feuille de travail - évaluateur'!F30="Moyen",1,"")</f>
        <v/>
      </c>
      <c r="E30" s="67" t="str">
        <f>IF('Feuille de travail - évaluateur'!F30="Élevé",1,"")</f>
        <v/>
      </c>
      <c r="I30"/>
    </row>
    <row r="31" spans="1:9" x14ac:dyDescent="0.25">
      <c r="A31" s="60">
        <f>'Feuille de travail - évaluateur'!A31</f>
        <v>126</v>
      </c>
      <c r="B31" s="61" t="str">
        <f>'Feuille de travail - évaluateur'!B31</f>
        <v>1.3.1..2</v>
      </c>
      <c r="C31" s="67" t="str">
        <f>IF('Feuille de travail - évaluateur'!F31="Faible",1,"")</f>
        <v/>
      </c>
      <c r="D31" s="67" t="str">
        <f>IF('Feuille de travail - évaluateur'!F31="Moyen",1,"")</f>
        <v/>
      </c>
      <c r="E31" s="67" t="str">
        <f>IF('Feuille de travail - évaluateur'!F31="Élevé",1,"")</f>
        <v/>
      </c>
      <c r="I31"/>
    </row>
    <row r="32" spans="1:9" x14ac:dyDescent="0.25">
      <c r="A32" s="60">
        <f>'Feuille de travail - évaluateur'!A32</f>
        <v>127</v>
      </c>
      <c r="B32" s="61" t="str">
        <f>'Feuille de travail - évaluateur'!B32</f>
        <v>1.3.2</v>
      </c>
      <c r="C32" s="67" t="str">
        <f>IF('Feuille de travail - évaluateur'!F32="Faible",1,"")</f>
        <v/>
      </c>
      <c r="D32" s="67" t="str">
        <f>IF('Feuille de travail - évaluateur'!F32="Moyen",1,"")</f>
        <v/>
      </c>
      <c r="E32" s="67" t="str">
        <f>IF('Feuille de travail - évaluateur'!F32="Élevé",1,"")</f>
        <v/>
      </c>
      <c r="I32"/>
    </row>
    <row r="33" spans="1:9" x14ac:dyDescent="0.25">
      <c r="A33" s="60">
        <f>'Feuille de travail - évaluateur'!A33</f>
        <v>128</v>
      </c>
      <c r="B33" s="61" t="str">
        <f>'Feuille de travail - évaluateur'!B33</f>
        <v>1.3.2</v>
      </c>
      <c r="C33" s="67" t="str">
        <f>IF('Feuille de travail - évaluateur'!F33="Faible",1,"")</f>
        <v/>
      </c>
      <c r="D33" s="67" t="str">
        <f>IF('Feuille de travail - évaluateur'!F33="Moyen",1,"")</f>
        <v/>
      </c>
      <c r="E33" s="67" t="str">
        <f>IF('Feuille de travail - évaluateur'!F33="Élevé",1,"")</f>
        <v/>
      </c>
      <c r="I33"/>
    </row>
    <row r="34" spans="1:9" x14ac:dyDescent="0.25">
      <c r="A34" s="60">
        <f>'Feuille de travail - évaluateur'!A34</f>
        <v>129</v>
      </c>
      <c r="B34" s="61" t="str">
        <f>'Feuille de travail - évaluateur'!B34</f>
        <v>1.3.2</v>
      </c>
      <c r="C34" s="67" t="str">
        <f>IF('Feuille de travail - évaluateur'!F34="Faible",1,"")</f>
        <v/>
      </c>
      <c r="D34" s="67" t="str">
        <f>IF('Feuille de travail - évaluateur'!F34="Moyen",1,"")</f>
        <v/>
      </c>
      <c r="E34" s="67" t="str">
        <f>IF('Feuille de travail - évaluateur'!F34="Élevé",1,"")</f>
        <v/>
      </c>
      <c r="I34"/>
    </row>
    <row r="35" spans="1:9" x14ac:dyDescent="0.25">
      <c r="A35" s="60">
        <f>'Feuille de travail - évaluateur'!A35</f>
        <v>130</v>
      </c>
      <c r="B35" s="61" t="str">
        <f>'Feuille de travail - évaluateur'!B35</f>
        <v>1.3.2</v>
      </c>
      <c r="C35" s="67" t="str">
        <f>IF('Feuille de travail - évaluateur'!F35="Faible",1,"")</f>
        <v/>
      </c>
      <c r="D35" s="67" t="str">
        <f>IF('Feuille de travail - évaluateur'!F35="Moyen",1,"")</f>
        <v/>
      </c>
      <c r="E35" s="67" t="str">
        <f>IF('Feuille de travail - évaluateur'!F35="Élevé",1,"")</f>
        <v/>
      </c>
      <c r="I35"/>
    </row>
    <row r="36" spans="1:9" x14ac:dyDescent="0.25">
      <c r="A36" s="60">
        <f>'Feuille de travail - évaluateur'!A36</f>
        <v>131</v>
      </c>
      <c r="B36" s="61" t="str">
        <f>'Feuille de travail - évaluateur'!B36</f>
        <v>1.3.2</v>
      </c>
      <c r="C36" s="67" t="str">
        <f>IF('Feuille de travail - évaluateur'!F36="Faible",1,"")</f>
        <v/>
      </c>
      <c r="D36" s="67" t="str">
        <f>IF('Feuille de travail - évaluateur'!F36="Moyen",1,"")</f>
        <v/>
      </c>
      <c r="E36" s="67" t="str">
        <f>IF('Feuille de travail - évaluateur'!F36="Élevé",1,"")</f>
        <v/>
      </c>
      <c r="I36"/>
    </row>
    <row r="37" spans="1:9" x14ac:dyDescent="0.25">
      <c r="A37" s="60">
        <f>'Feuille de travail - évaluateur'!A37</f>
        <v>132</v>
      </c>
      <c r="B37" s="61" t="str">
        <f>'Feuille de travail - évaluateur'!B37</f>
        <v>1.3.2</v>
      </c>
      <c r="C37" s="67" t="str">
        <f>IF('Feuille de travail - évaluateur'!F37="Faible",1,"")</f>
        <v/>
      </c>
      <c r="D37" s="67" t="str">
        <f>IF('Feuille de travail - évaluateur'!F37="Moyen",1,"")</f>
        <v/>
      </c>
      <c r="E37" s="67" t="str">
        <f>IF('Feuille de travail - évaluateur'!F37="Élevé",1,"")</f>
        <v/>
      </c>
      <c r="I37"/>
    </row>
    <row r="38" spans="1:9" x14ac:dyDescent="0.25">
      <c r="A38" s="60">
        <f>'Feuille de travail - évaluateur'!A38</f>
        <v>133</v>
      </c>
      <c r="B38" s="61" t="str">
        <f>'Feuille de travail - évaluateur'!B38</f>
        <v>1.3.2</v>
      </c>
      <c r="C38" s="67" t="str">
        <f>IF('Feuille de travail - évaluateur'!F38="Faible",1,"")</f>
        <v/>
      </c>
      <c r="D38" s="67" t="str">
        <f>IF('Feuille de travail - évaluateur'!F38="Moyen",1,"")</f>
        <v/>
      </c>
      <c r="E38" s="67" t="str">
        <f>IF('Feuille de travail - évaluateur'!F38="Élevé",1,"")</f>
        <v/>
      </c>
      <c r="I38"/>
    </row>
    <row r="39" spans="1:9" x14ac:dyDescent="0.25">
      <c r="A39" s="60">
        <f>'Feuille de travail - évaluateur'!A39</f>
        <v>134</v>
      </c>
      <c r="B39" s="61" t="str">
        <f>'Feuille de travail - évaluateur'!B39</f>
        <v>1.3.3..1</v>
      </c>
      <c r="C39" s="67" t="str">
        <f>IF('Feuille de travail - évaluateur'!F39="Faible",1,"")</f>
        <v/>
      </c>
      <c r="D39" s="67" t="str">
        <f>IF('Feuille de travail - évaluateur'!F39="Moyen",1,"")</f>
        <v/>
      </c>
      <c r="E39" s="67" t="str">
        <f>IF('Feuille de travail - évaluateur'!F39="Élevé",1,"")</f>
        <v/>
      </c>
      <c r="I39"/>
    </row>
    <row r="40" spans="1:9" x14ac:dyDescent="0.25">
      <c r="A40" s="60">
        <f>'Feuille de travail - évaluateur'!A40</f>
        <v>135</v>
      </c>
      <c r="B40" s="61" t="str">
        <f>'Feuille de travail - évaluateur'!B40</f>
        <v>1.3.3..1</v>
      </c>
      <c r="C40" s="67" t="str">
        <f>IF('Feuille de travail - évaluateur'!F40="Faible",1,"")</f>
        <v/>
      </c>
      <c r="D40" s="67" t="str">
        <f>IF('Feuille de travail - évaluateur'!F40="Moyen",1,"")</f>
        <v/>
      </c>
      <c r="E40" s="67" t="str">
        <f>IF('Feuille de travail - évaluateur'!F40="Élevé",1,"")</f>
        <v/>
      </c>
      <c r="I40"/>
    </row>
    <row r="41" spans="1:9" x14ac:dyDescent="0.25">
      <c r="A41" s="60">
        <f>'Feuille de travail - évaluateur'!A41</f>
        <v>136</v>
      </c>
      <c r="B41" s="61" t="str">
        <f>'Feuille de travail - évaluateur'!B41</f>
        <v>1.3.3..2</v>
      </c>
      <c r="C41" s="67" t="str">
        <f>IF('Feuille de travail - évaluateur'!F41="Faible",1,"")</f>
        <v/>
      </c>
      <c r="D41" s="67" t="str">
        <f>IF('Feuille de travail - évaluateur'!F41="Moyen",1,"")</f>
        <v/>
      </c>
      <c r="E41" s="67" t="str">
        <f>IF('Feuille de travail - évaluateur'!F41="Élevé",1,"")</f>
        <v/>
      </c>
      <c r="I41"/>
    </row>
    <row r="42" spans="1:9" x14ac:dyDescent="0.25">
      <c r="A42" s="60">
        <f>'Feuille de travail - évaluateur'!A42</f>
        <v>137</v>
      </c>
      <c r="B42" s="61" t="str">
        <f>'Feuille de travail - évaluateur'!B42</f>
        <v>1.3.4</v>
      </c>
      <c r="C42" s="67" t="str">
        <f>IF('Feuille de travail - évaluateur'!F42="Faible",1,"")</f>
        <v/>
      </c>
      <c r="D42" s="67" t="str">
        <f>IF('Feuille de travail - évaluateur'!F42="Moyen",1,"")</f>
        <v/>
      </c>
      <c r="E42" s="67" t="str">
        <f>IF('Feuille de travail - évaluateur'!F42="Élevé",1,"")</f>
        <v/>
      </c>
      <c r="I42"/>
    </row>
    <row r="43" spans="1:9" x14ac:dyDescent="0.25">
      <c r="A43" s="60">
        <f>'Feuille de travail - évaluateur'!A43</f>
        <v>138</v>
      </c>
      <c r="B43" s="61" t="str">
        <f>'Feuille de travail - évaluateur'!B43</f>
        <v>1.3.4</v>
      </c>
      <c r="C43" s="67" t="str">
        <f>IF('Feuille de travail - évaluateur'!F43="Faible",1,"")</f>
        <v/>
      </c>
      <c r="D43" s="67" t="str">
        <f>IF('Feuille de travail - évaluateur'!F43="Moyen",1,"")</f>
        <v/>
      </c>
      <c r="E43" s="67" t="str">
        <f>IF('Feuille de travail - évaluateur'!F43="Élevé",1,"")</f>
        <v/>
      </c>
      <c r="I43"/>
    </row>
    <row r="44" spans="1:9" x14ac:dyDescent="0.25">
      <c r="A44" s="60">
        <f>'Feuille de travail - évaluateur'!A44</f>
        <v>139</v>
      </c>
      <c r="B44" s="61" t="str">
        <f>'Feuille de travail - évaluateur'!B44</f>
        <v>1.3.4</v>
      </c>
      <c r="C44" s="67" t="str">
        <f>IF('Feuille de travail - évaluateur'!F44="Faible",1,"")</f>
        <v/>
      </c>
      <c r="D44" s="67" t="str">
        <f>IF('Feuille de travail - évaluateur'!F44="Moyen",1,"")</f>
        <v/>
      </c>
      <c r="E44" s="67" t="str">
        <f>IF('Feuille de travail - évaluateur'!F44="Élevé",1,"")</f>
        <v/>
      </c>
      <c r="I44"/>
    </row>
    <row r="45" spans="1:9" x14ac:dyDescent="0.25">
      <c r="A45" s="60">
        <f>'Feuille de travail - évaluateur'!A45</f>
        <v>140</v>
      </c>
      <c r="B45" s="61" t="str">
        <f>'Feuille de travail - évaluateur'!B45</f>
        <v>1.3.4</v>
      </c>
      <c r="C45" s="67" t="str">
        <f>IF('Feuille de travail - évaluateur'!F45="Faible",1,"")</f>
        <v/>
      </c>
      <c r="D45" s="67" t="str">
        <f>IF('Feuille de travail - évaluateur'!F45="Moyen",1,"")</f>
        <v/>
      </c>
      <c r="E45" s="67" t="str">
        <f>IF('Feuille de travail - évaluateur'!F45="Élevé",1,"")</f>
        <v/>
      </c>
      <c r="I45"/>
    </row>
    <row r="46" spans="1:9" x14ac:dyDescent="0.25">
      <c r="A46" s="60">
        <f>'Feuille de travail - évaluateur'!A46</f>
        <v>141</v>
      </c>
      <c r="B46" s="61" t="str">
        <f>'Feuille de travail - évaluateur'!B46</f>
        <v>1.3.5</v>
      </c>
      <c r="C46" s="67" t="str">
        <f>IF('Feuille de travail - évaluateur'!F46="Faible",1,"")</f>
        <v/>
      </c>
      <c r="D46" s="67" t="str">
        <f>IF('Feuille de travail - évaluateur'!F46="Moyen",1,"")</f>
        <v/>
      </c>
      <c r="E46" s="67" t="str">
        <f>IF('Feuille de travail - évaluateur'!F46="Élevé",1,"")</f>
        <v/>
      </c>
      <c r="I46"/>
    </row>
    <row r="47" spans="1:9" x14ac:dyDescent="0.25">
      <c r="A47" s="60">
        <f>'Feuille de travail - évaluateur'!A47</f>
        <v>142</v>
      </c>
      <c r="B47" s="61" t="str">
        <f>'Feuille de travail - évaluateur'!B47</f>
        <v>1.3.6</v>
      </c>
      <c r="C47" s="67" t="str">
        <f>IF('Feuille de travail - évaluateur'!F47="Faible",1,"")</f>
        <v/>
      </c>
      <c r="D47" s="67" t="str">
        <f>IF('Feuille de travail - évaluateur'!F47="Moyen",1,"")</f>
        <v/>
      </c>
      <c r="E47" s="67" t="str">
        <f>IF('Feuille de travail - évaluateur'!F47="Élevé",1,"")</f>
        <v/>
      </c>
      <c r="I47"/>
    </row>
    <row r="48" spans="1:9" x14ac:dyDescent="0.25">
      <c r="A48" s="60">
        <f>'Feuille de travail - évaluateur'!A48</f>
        <v>143</v>
      </c>
      <c r="B48" s="61" t="str">
        <f>'Feuille de travail - évaluateur'!B48</f>
        <v>1.3.6</v>
      </c>
      <c r="C48" s="67" t="str">
        <f>IF('Feuille de travail - évaluateur'!F48="Faible",1,"")</f>
        <v/>
      </c>
      <c r="D48" s="67" t="str">
        <f>IF('Feuille de travail - évaluateur'!F48="Moyen",1,"")</f>
        <v/>
      </c>
      <c r="E48" s="67" t="str">
        <f>IF('Feuille de travail - évaluateur'!F48="Élevé",1,"")</f>
        <v/>
      </c>
      <c r="I48"/>
    </row>
    <row r="49" spans="1:9" x14ac:dyDescent="0.25">
      <c r="A49" s="60">
        <f>'Feuille de travail - évaluateur'!A49</f>
        <v>144</v>
      </c>
      <c r="B49" s="61" t="str">
        <f>'Feuille de travail - évaluateur'!B49</f>
        <v>1.3.6</v>
      </c>
      <c r="C49" s="67" t="str">
        <f>IF('Feuille de travail - évaluateur'!F49="Faible",1,"")</f>
        <v/>
      </c>
      <c r="D49" s="67" t="str">
        <f>IF('Feuille de travail - évaluateur'!F49="Moyen",1,"")</f>
        <v/>
      </c>
      <c r="E49" s="67" t="str">
        <f>IF('Feuille de travail - évaluateur'!F49="Élevé",1,"")</f>
        <v/>
      </c>
      <c r="I49"/>
    </row>
    <row r="50" spans="1:9" x14ac:dyDescent="0.25">
      <c r="A50" s="64" t="str">
        <f>'Feuille de travail - évaluateur'!A50</f>
        <v>1.4  Pratiques générales de sécurité</v>
      </c>
      <c r="B50" s="65">
        <f>'Feuille de travail - évaluateur'!B50</f>
        <v>0</v>
      </c>
      <c r="C50" s="73" t="str">
        <f>IF('Feuille de travail - évaluateur'!F50="Faible",1,"")</f>
        <v/>
      </c>
      <c r="D50" s="73" t="str">
        <f>IF('Feuille de travail - évaluateur'!F50="Moyen",1,"")</f>
        <v/>
      </c>
      <c r="E50" s="73" t="str">
        <f>IF('Feuille de travail - évaluateur'!F50="Élevé",1,"")</f>
        <v/>
      </c>
      <c r="I50"/>
    </row>
    <row r="51" spans="1:9" x14ac:dyDescent="0.25">
      <c r="A51" s="60">
        <f>'Feuille de travail - évaluateur'!A51</f>
        <v>145</v>
      </c>
      <c r="B51" s="61" t="str">
        <f>'Feuille de travail - évaluateur'!B51</f>
        <v>1.4.1</v>
      </c>
      <c r="C51" s="67" t="str">
        <f>IF('Feuille de travail - évaluateur'!F51="Faible",1,"")</f>
        <v/>
      </c>
      <c r="D51" s="67" t="str">
        <f>IF('Feuille de travail - évaluateur'!F51="Moyen",1,"")</f>
        <v/>
      </c>
      <c r="E51" s="67" t="str">
        <f>IF('Feuille de travail - évaluateur'!F51="Élevé",1,"")</f>
        <v/>
      </c>
      <c r="I51"/>
    </row>
    <row r="52" spans="1:9" x14ac:dyDescent="0.25">
      <c r="A52" s="60">
        <f>'Feuille de travail - évaluateur'!A52</f>
        <v>146</v>
      </c>
      <c r="B52" s="61" t="str">
        <f>'Feuille de travail - évaluateur'!B52</f>
        <v>1.4.2</v>
      </c>
      <c r="C52" s="67" t="str">
        <f>IF('Feuille de travail - évaluateur'!F52="Faible",1,"")</f>
        <v/>
      </c>
      <c r="D52" s="67" t="str">
        <f>IF('Feuille de travail - évaluateur'!F52="Moyen",1,"")</f>
        <v/>
      </c>
      <c r="E52" s="67" t="str">
        <f>IF('Feuille de travail - évaluateur'!F52="Élevé",1,"")</f>
        <v/>
      </c>
      <c r="I52"/>
    </row>
    <row r="53" spans="1:9" x14ac:dyDescent="0.25">
      <c r="A53" s="60">
        <f>'Feuille de travail - évaluateur'!A53</f>
        <v>147</v>
      </c>
      <c r="B53" s="61" t="str">
        <f>'Feuille de travail - évaluateur'!B53</f>
        <v>1.4.2</v>
      </c>
      <c r="C53" s="67" t="str">
        <f>IF('Feuille de travail - évaluateur'!F53="Faible",1,"")</f>
        <v/>
      </c>
      <c r="D53" s="67" t="str">
        <f>IF('Feuille de travail - évaluateur'!F53="Moyen",1,"")</f>
        <v/>
      </c>
      <c r="E53" s="67" t="str">
        <f>IF('Feuille de travail - évaluateur'!F53="Élevé",1,"")</f>
        <v/>
      </c>
      <c r="I53"/>
    </row>
    <row r="54" spans="1:9" x14ac:dyDescent="0.25">
      <c r="A54" s="60">
        <f>'Feuille de travail - évaluateur'!A54</f>
        <v>148</v>
      </c>
      <c r="B54" s="61" t="str">
        <f>'Feuille de travail - évaluateur'!B54</f>
        <v>1.4.2..1</v>
      </c>
      <c r="C54" s="67" t="str">
        <f>IF('Feuille de travail - évaluateur'!F54="Faible",1,"")</f>
        <v/>
      </c>
      <c r="D54" s="67" t="str">
        <f>IF('Feuille de travail - évaluateur'!F54="Moyen",1,"")</f>
        <v/>
      </c>
      <c r="E54" s="67" t="str">
        <f>IF('Feuille de travail - évaluateur'!F54="Élevé",1,"")</f>
        <v/>
      </c>
      <c r="I54"/>
    </row>
    <row r="55" spans="1:9" x14ac:dyDescent="0.25">
      <c r="A55" s="60">
        <f>'Feuille de travail - évaluateur'!A55</f>
        <v>149</v>
      </c>
      <c r="B55" s="61" t="str">
        <f>'Feuille de travail - évaluateur'!B55</f>
        <v>1.4.2..2</v>
      </c>
      <c r="C55" s="67" t="str">
        <f>IF('Feuille de travail - évaluateur'!F55="Faible",1,"")</f>
        <v/>
      </c>
      <c r="D55" s="67" t="str">
        <f>IF('Feuille de travail - évaluateur'!F55="Moyen",1,"")</f>
        <v/>
      </c>
      <c r="E55" s="67" t="str">
        <f>IF('Feuille de travail - évaluateur'!F55="Élevé",1,"")</f>
        <v/>
      </c>
      <c r="I55"/>
    </row>
    <row r="56" spans="1:9" x14ac:dyDescent="0.25">
      <c r="A56" s="64" t="str">
        <f>'Feuille de travail - évaluateur'!A56</f>
        <v>Chapitre 2 - Processus de demande</v>
      </c>
      <c r="B56" s="65">
        <f>'Feuille de travail - évaluateur'!B56</f>
        <v>0</v>
      </c>
      <c r="C56" s="73" t="str">
        <f>IF('Feuille de travail - évaluateur'!F56="Faible",1,"")</f>
        <v/>
      </c>
      <c r="D56" s="73" t="str">
        <f>IF('Feuille de travail - évaluateur'!F56="Moyen",1,"")</f>
        <v/>
      </c>
      <c r="E56" s="73" t="str">
        <f>IF('Feuille de travail - évaluateur'!F56="Élevé",1,"")</f>
        <v/>
      </c>
      <c r="I56"/>
    </row>
    <row r="57" spans="1:9" ht="30" x14ac:dyDescent="0.25">
      <c r="A57" s="64" t="str">
        <f>'Feuille de travail - évaluateur'!A57</f>
        <v>2.2  Processus de demande et exigences relatives aux demandes</v>
      </c>
      <c r="B57" s="65">
        <f>'Feuille de travail - évaluateur'!B57</f>
        <v>0</v>
      </c>
      <c r="C57" s="73" t="str">
        <f>IF('Feuille de travail - évaluateur'!F57="Faible",1,"")</f>
        <v/>
      </c>
      <c r="D57" s="73" t="str">
        <f>IF('Feuille de travail - évaluateur'!F57="Moyen",1,"")</f>
        <v/>
      </c>
      <c r="E57" s="73" t="str">
        <f>IF('Feuille de travail - évaluateur'!F57="Élevé",1,"")</f>
        <v/>
      </c>
      <c r="I57"/>
    </row>
    <row r="58" spans="1:9" x14ac:dyDescent="0.25">
      <c r="A58" s="60">
        <f>'Feuille de travail - évaluateur'!A58</f>
        <v>201</v>
      </c>
      <c r="B58" s="61" t="str">
        <f>'Feuille de travail - évaluateur'!B58</f>
        <v>2.2.1</v>
      </c>
      <c r="C58" s="67" t="str">
        <f>IF('Feuille de travail - évaluateur'!F58="Faible",1,"")</f>
        <v/>
      </c>
      <c r="D58" s="67" t="str">
        <f>IF('Feuille de travail - évaluateur'!F58="Moyen",1,"")</f>
        <v/>
      </c>
      <c r="E58" s="67" t="str">
        <f>IF('Feuille de travail - évaluateur'!F58="Élevé",1,"")</f>
        <v/>
      </c>
      <c r="I58"/>
    </row>
    <row r="59" spans="1:9" x14ac:dyDescent="0.25">
      <c r="A59" s="60">
        <f>'Feuille de travail - évaluateur'!A59</f>
        <v>202</v>
      </c>
      <c r="B59" s="61" t="str">
        <f>'Feuille de travail - évaluateur'!B59</f>
        <v>2.2.1</v>
      </c>
      <c r="C59" s="67" t="str">
        <f>IF('Feuille de travail - évaluateur'!F59="Faible",1,"")</f>
        <v/>
      </c>
      <c r="D59" s="67" t="str">
        <f>IF('Feuille de travail - évaluateur'!F59="Moyen",1,"")</f>
        <v/>
      </c>
      <c r="E59" s="67" t="str">
        <f>IF('Feuille de travail - évaluateur'!F59="Élevé",1,"")</f>
        <v/>
      </c>
      <c r="I59"/>
    </row>
    <row r="60" spans="1:9" x14ac:dyDescent="0.25">
      <c r="A60" s="60">
        <f>'Feuille de travail - évaluateur'!A60</f>
        <v>203</v>
      </c>
      <c r="B60" s="61" t="str">
        <f>'Feuille de travail - évaluateur'!B60</f>
        <v>2.2.2</v>
      </c>
      <c r="C60" s="67" t="str">
        <f>IF('Feuille de travail - évaluateur'!F60="Faible",1,"")</f>
        <v/>
      </c>
      <c r="D60" s="67" t="str">
        <f>IF('Feuille de travail - évaluateur'!F60="Moyen",1,"")</f>
        <v/>
      </c>
      <c r="E60" s="67" t="str">
        <f>IF('Feuille de travail - évaluateur'!F60="Élevé",1,"")</f>
        <v/>
      </c>
      <c r="I60"/>
    </row>
    <row r="61" spans="1:9" x14ac:dyDescent="0.25">
      <c r="A61" s="64" t="str">
        <f>'Feuille de travail - évaluateur'!A61</f>
        <v>2.3   Photographies</v>
      </c>
      <c r="B61" s="65">
        <f>'Feuille de travail - évaluateur'!B61</f>
        <v>0</v>
      </c>
      <c r="C61" s="73" t="str">
        <f>IF('Feuille de travail - évaluateur'!F61="Faible",1,"")</f>
        <v/>
      </c>
      <c r="D61" s="73" t="str">
        <f>IF('Feuille de travail - évaluateur'!F61="Moyen",1,"")</f>
        <v/>
      </c>
      <c r="E61" s="73" t="str">
        <f>IF('Feuille de travail - évaluateur'!F61="Élevé",1,"")</f>
        <v/>
      </c>
      <c r="I61"/>
    </row>
    <row r="62" spans="1:9" x14ac:dyDescent="0.25">
      <c r="A62" s="60">
        <f>'Feuille de travail - évaluateur'!A62</f>
        <v>204</v>
      </c>
      <c r="B62" s="61">
        <f>'Feuille de travail - évaluateur'!B62</f>
        <v>2.2999999999999998</v>
      </c>
      <c r="C62" s="67" t="str">
        <f>IF('Feuille de travail - évaluateur'!F62="Faible",1,"")</f>
        <v/>
      </c>
      <c r="D62" s="67" t="str">
        <f>IF('Feuille de travail - évaluateur'!F62="Moyen",1,"")</f>
        <v/>
      </c>
      <c r="E62" s="67" t="str">
        <f>IF('Feuille de travail - évaluateur'!F62="Élevé",1,"")</f>
        <v/>
      </c>
      <c r="I62"/>
    </row>
    <row r="63" spans="1:9" x14ac:dyDescent="0.25">
      <c r="A63" s="60">
        <f>'Feuille de travail - évaluateur'!A63</f>
        <v>205</v>
      </c>
      <c r="B63" s="61">
        <f>'Feuille de travail - évaluateur'!B63</f>
        <v>2.2999999999999998</v>
      </c>
      <c r="C63" s="67" t="str">
        <f>IF('Feuille de travail - évaluateur'!F63="Faible",1,"")</f>
        <v/>
      </c>
      <c r="D63" s="67" t="str">
        <f>IF('Feuille de travail - évaluateur'!F63="Moyen",1,"")</f>
        <v/>
      </c>
      <c r="E63" s="67" t="str">
        <f>IF('Feuille de travail - évaluateur'!F63="Élevé",1,"")</f>
        <v/>
      </c>
      <c r="I63"/>
    </row>
    <row r="64" spans="1:9" x14ac:dyDescent="0.25">
      <c r="A64" s="60">
        <f>'Feuille de travail - évaluateur'!A64</f>
        <v>206</v>
      </c>
      <c r="B64" s="61">
        <f>'Feuille de travail - évaluateur'!B64</f>
        <v>2.2999999999999998</v>
      </c>
      <c r="C64" s="67" t="str">
        <f>IF('Feuille de travail - évaluateur'!F64="Faible",1,"")</f>
        <v/>
      </c>
      <c r="D64" s="67" t="str">
        <f>IF('Feuille de travail - évaluateur'!F64="Moyen",1,"")</f>
        <v/>
      </c>
      <c r="E64" s="67" t="str">
        <f>IF('Feuille de travail - évaluateur'!F64="Élevé",1,"")</f>
        <v/>
      </c>
      <c r="I64"/>
    </row>
    <row r="65" spans="1:9" ht="60" x14ac:dyDescent="0.25">
      <c r="A65" s="60" t="str">
        <f>'Feuille de travail - évaluateur'!A65</f>
        <v>Si l’autorité de délivrance accepte des photographies numériques, veuillez répondre aux questions suivantes :</v>
      </c>
      <c r="B65" s="61">
        <f>'Feuille de travail - évaluateur'!B65</f>
        <v>0</v>
      </c>
      <c r="C65" s="67" t="str">
        <f>IF('Feuille de travail - évaluateur'!F65="Faible",1,"")</f>
        <v/>
      </c>
      <c r="D65" s="67" t="str">
        <f>IF('Feuille de travail - évaluateur'!F65="Moyen",1,"")</f>
        <v/>
      </c>
      <c r="E65" s="67" t="str">
        <f>IF('Feuille de travail - évaluateur'!F65="Élevé",1,"")</f>
        <v/>
      </c>
      <c r="I65"/>
    </row>
    <row r="66" spans="1:9" x14ac:dyDescent="0.25">
      <c r="A66" s="60">
        <f>'Feuille de travail - évaluateur'!A66</f>
        <v>207</v>
      </c>
      <c r="B66" s="61">
        <f>'Feuille de travail - évaluateur'!B66</f>
        <v>2.2999999999999998</v>
      </c>
      <c r="C66" s="67" t="str">
        <f>IF('Feuille de travail - évaluateur'!F66="Faible",1,"")</f>
        <v/>
      </c>
      <c r="D66" s="67" t="str">
        <f>IF('Feuille de travail - évaluateur'!F66="Moyen",1,"")</f>
        <v/>
      </c>
      <c r="E66" s="67" t="str">
        <f>IF('Feuille de travail - évaluateur'!F66="Élevé",1,"")</f>
        <v/>
      </c>
      <c r="I66"/>
    </row>
    <row r="67" spans="1:9" x14ac:dyDescent="0.25">
      <c r="A67" s="60">
        <f>'Feuille de travail - évaluateur'!A67</f>
        <v>208</v>
      </c>
      <c r="B67" s="61">
        <f>'Feuille de travail - évaluateur'!B67</f>
        <v>2.2999999999999998</v>
      </c>
      <c r="C67" s="67" t="str">
        <f>IF('Feuille de travail - évaluateur'!F67="Faible",1,"")</f>
        <v/>
      </c>
      <c r="D67" s="67" t="str">
        <f>IF('Feuille de travail - évaluateur'!F67="Moyen",1,"")</f>
        <v/>
      </c>
      <c r="E67" s="67" t="str">
        <f>IF('Feuille de travail - évaluateur'!F67="Élevé",1,"")</f>
        <v/>
      </c>
      <c r="I67"/>
    </row>
    <row r="68" spans="1:9" ht="30" x14ac:dyDescent="0.25">
      <c r="A68" s="64" t="str">
        <f>'Feuille de travail - évaluateur'!A68</f>
        <v>2.4   Identificateurs biométriques secondaires</v>
      </c>
      <c r="B68" s="65">
        <f>'Feuille de travail - évaluateur'!B68</f>
        <v>0</v>
      </c>
      <c r="C68" s="73" t="str">
        <f>IF('Feuille de travail - évaluateur'!F68="Faible",1,"")</f>
        <v/>
      </c>
      <c r="D68" s="73" t="str">
        <f>IF('Feuille de travail - évaluateur'!F68="Moyen",1,"")</f>
        <v/>
      </c>
      <c r="E68" s="73" t="str">
        <f>IF('Feuille de travail - évaluateur'!F68="Élevé",1,"")</f>
        <v/>
      </c>
      <c r="I68"/>
    </row>
    <row r="69" spans="1:9" x14ac:dyDescent="0.25">
      <c r="A69" s="60">
        <f>'Feuille de travail - évaluateur'!A69</f>
        <v>209</v>
      </c>
      <c r="B69" s="61">
        <f>'Feuille de travail - évaluateur'!B69</f>
        <v>2.4</v>
      </c>
      <c r="C69" s="67" t="str">
        <f>IF('Feuille de travail - évaluateur'!F69="Faible",1,"")</f>
        <v/>
      </c>
      <c r="D69" s="67" t="str">
        <f>IF('Feuille de travail - évaluateur'!F69="Moyen",1,"")</f>
        <v/>
      </c>
      <c r="E69" s="67" t="str">
        <f>IF('Feuille de travail - évaluateur'!F69="Élevé",1,"")</f>
        <v/>
      </c>
      <c r="I69"/>
    </row>
    <row r="70" spans="1:9" ht="30" x14ac:dyDescent="0.25">
      <c r="A70" s="64" t="str">
        <f>'Feuille de travail - évaluateur'!A70</f>
        <v>2.5  Traitement et protection des renseignements personnels</v>
      </c>
      <c r="B70" s="65">
        <f>'Feuille de travail - évaluateur'!B70</f>
        <v>0</v>
      </c>
      <c r="C70" s="73" t="str">
        <f>IF('Feuille de travail - évaluateur'!F70="Faible",1,"")</f>
        <v/>
      </c>
      <c r="D70" s="73" t="str">
        <f>IF('Feuille de travail - évaluateur'!F70="Moyen",1,"")</f>
        <v/>
      </c>
      <c r="E70" s="73" t="str">
        <f>IF('Feuille de travail - évaluateur'!F70="Élevé",1,"")</f>
        <v/>
      </c>
      <c r="I70"/>
    </row>
    <row r="71" spans="1:9" x14ac:dyDescent="0.25">
      <c r="A71" s="60">
        <f>'Feuille de travail - évaluateur'!A71</f>
        <v>210</v>
      </c>
      <c r="B71" s="61">
        <f>'Feuille de travail - évaluateur'!B71</f>
        <v>2.5</v>
      </c>
      <c r="C71" s="67" t="str">
        <f>IF('Feuille de travail - évaluateur'!F71="Faible",1,"")</f>
        <v/>
      </c>
      <c r="D71" s="67" t="str">
        <f>IF('Feuille de travail - évaluateur'!F71="Moyen",1,"")</f>
        <v/>
      </c>
      <c r="E71" s="67" t="str">
        <f>IF('Feuille de travail - évaluateur'!F71="Élevé",1,"")</f>
        <v/>
      </c>
      <c r="I71"/>
    </row>
    <row r="72" spans="1:9" x14ac:dyDescent="0.25">
      <c r="A72" s="60">
        <f>'Feuille de travail - évaluateur'!A72</f>
        <v>211</v>
      </c>
      <c r="B72" s="61">
        <f>'Feuille de travail - évaluateur'!B72</f>
        <v>2.5</v>
      </c>
      <c r="C72" s="67" t="str">
        <f>IF('Feuille de travail - évaluateur'!F72="Faible",1,"")</f>
        <v/>
      </c>
      <c r="D72" s="67" t="str">
        <f>IF('Feuille de travail - évaluateur'!F72="Moyen",1,"")</f>
        <v/>
      </c>
      <c r="E72" s="67" t="str">
        <f>IF('Feuille de travail - évaluateur'!F72="Élevé",1,"")</f>
        <v/>
      </c>
      <c r="I72"/>
    </row>
    <row r="73" spans="1:9" x14ac:dyDescent="0.25">
      <c r="A73" s="60">
        <f>'Feuille de travail - évaluateur'!A73</f>
        <v>212</v>
      </c>
      <c r="B73" s="61">
        <f>'Feuille de travail - évaluateur'!B73</f>
        <v>2.5</v>
      </c>
      <c r="C73" s="67" t="str">
        <f>IF('Feuille de travail - évaluateur'!F73="Faible",1,"")</f>
        <v/>
      </c>
      <c r="D73" s="67" t="str">
        <f>IF('Feuille de travail - évaluateur'!F73="Moyen",1,"")</f>
        <v/>
      </c>
      <c r="E73" s="67" t="str">
        <f>IF('Feuille de travail - évaluateur'!F73="Élevé",1,"")</f>
        <v/>
      </c>
      <c r="I73"/>
    </row>
    <row r="74" spans="1:9" x14ac:dyDescent="0.25">
      <c r="A74" s="60">
        <f>'Feuille de travail - évaluateur'!A74</f>
        <v>213</v>
      </c>
      <c r="B74" s="61">
        <f>'Feuille de travail - évaluateur'!B74</f>
        <v>2.5</v>
      </c>
      <c r="C74" s="67" t="str">
        <f>IF('Feuille de travail - évaluateur'!F74="Faible",1,"")</f>
        <v/>
      </c>
      <c r="D74" s="67" t="str">
        <f>IF('Feuille de travail - évaluateur'!F74="Moyen",1,"")</f>
        <v/>
      </c>
      <c r="E74" s="67" t="str">
        <f>IF('Feuille de travail - évaluateur'!F74="Élevé",1,"")</f>
        <v/>
      </c>
      <c r="I74"/>
    </row>
    <row r="75" spans="1:9" x14ac:dyDescent="0.25">
      <c r="A75" s="60">
        <f>'Feuille de travail - évaluateur'!A75</f>
        <v>214</v>
      </c>
      <c r="B75" s="61">
        <f>'Feuille de travail - évaluateur'!B75</f>
        <v>2.5</v>
      </c>
      <c r="C75" s="67" t="str">
        <f>IF('Feuille de travail - évaluateur'!F75="Faible",1,"")</f>
        <v/>
      </c>
      <c r="D75" s="67" t="str">
        <f>IF('Feuille de travail - évaluateur'!F75="Moyen",1,"")</f>
        <v/>
      </c>
      <c r="E75" s="67" t="str">
        <f>IF('Feuille de travail - évaluateur'!F75="Élevé",1,"")</f>
        <v/>
      </c>
      <c r="I75"/>
    </row>
    <row r="76" spans="1:9" x14ac:dyDescent="0.25">
      <c r="A76" s="60">
        <f>'Feuille de travail - évaluateur'!A76</f>
        <v>215</v>
      </c>
      <c r="B76" s="61">
        <f>'Feuille de travail - évaluateur'!B76</f>
        <v>2.5</v>
      </c>
      <c r="C76" s="67" t="str">
        <f>IF('Feuille de travail - évaluateur'!F76="Faible",1,"")</f>
        <v/>
      </c>
      <c r="D76" s="67" t="str">
        <f>IF('Feuille de travail - évaluateur'!F76="Moyen",1,"")</f>
        <v/>
      </c>
      <c r="E76" s="67" t="str">
        <f>IF('Feuille de travail - évaluateur'!F76="Élevé",1,"")</f>
        <v/>
      </c>
      <c r="I76"/>
    </row>
    <row r="77" spans="1:9" x14ac:dyDescent="0.25">
      <c r="A77" s="60">
        <f>'Feuille de travail - évaluateur'!A77</f>
        <v>216</v>
      </c>
      <c r="B77" s="61">
        <f>'Feuille de travail - évaluateur'!B77</f>
        <v>2.5</v>
      </c>
      <c r="C77" s="67" t="str">
        <f>IF('Feuille de travail - évaluateur'!F77="Faible",1,"")</f>
        <v/>
      </c>
      <c r="D77" s="67" t="str">
        <f>IF('Feuille de travail - évaluateur'!F77="Moyen",1,"")</f>
        <v/>
      </c>
      <c r="E77" s="67" t="str">
        <f>IF('Feuille de travail - évaluateur'!F77="Élevé",1,"")</f>
        <v/>
      </c>
      <c r="I77"/>
    </row>
    <row r="78" spans="1:9" x14ac:dyDescent="0.25">
      <c r="A78" s="60">
        <f>'Feuille de travail - évaluateur'!A78</f>
        <v>217</v>
      </c>
      <c r="B78" s="61">
        <f>'Feuille de travail - évaluateur'!B78</f>
        <v>2.5</v>
      </c>
      <c r="C78" s="67" t="str">
        <f>IF('Feuille de travail - évaluateur'!F78="Faible",1,"")</f>
        <v/>
      </c>
      <c r="D78" s="67" t="str">
        <f>IF('Feuille de travail - évaluateur'!F78="Moyen",1,"")</f>
        <v/>
      </c>
      <c r="E78" s="67" t="str">
        <f>IF('Feuille de travail - évaluateur'!F78="Élevé",1,"")</f>
        <v/>
      </c>
      <c r="I78"/>
    </row>
    <row r="79" spans="1:9" x14ac:dyDescent="0.25">
      <c r="A79" s="60">
        <f>'Feuille de travail - évaluateur'!A79</f>
        <v>218</v>
      </c>
      <c r="B79" s="61">
        <f>'Feuille de travail - évaluateur'!B79</f>
        <v>2.5</v>
      </c>
      <c r="C79" s="67" t="str">
        <f>IF('Feuille de travail - évaluateur'!F79="Faible",1,"")</f>
        <v/>
      </c>
      <c r="D79" s="67" t="str">
        <f>IF('Feuille de travail - évaluateur'!F79="Moyen",1,"")</f>
        <v/>
      </c>
      <c r="E79" s="67" t="str">
        <f>IF('Feuille de travail - évaluateur'!F79="Élevé",1,"")</f>
        <v/>
      </c>
      <c r="I79"/>
    </row>
    <row r="80" spans="1:9" x14ac:dyDescent="0.25">
      <c r="A80" s="60">
        <f>'Feuille de travail - évaluateur'!A80</f>
        <v>219</v>
      </c>
      <c r="B80" s="61">
        <f>'Feuille de travail - évaluateur'!B80</f>
        <v>2.5</v>
      </c>
      <c r="C80" s="67" t="str">
        <f>IF('Feuille de travail - évaluateur'!F80="Faible",1,"")</f>
        <v/>
      </c>
      <c r="D80" s="67" t="str">
        <f>IF('Feuille de travail - évaluateur'!F80="Moyen",1,"")</f>
        <v/>
      </c>
      <c r="E80" s="67" t="str">
        <f>IF('Feuille de travail - évaluateur'!F80="Élevé",1,"")</f>
        <v/>
      </c>
      <c r="I80"/>
    </row>
    <row r="81" spans="1:9" x14ac:dyDescent="0.25">
      <c r="A81" s="60">
        <f>'Feuille de travail - évaluateur'!A81</f>
        <v>220</v>
      </c>
      <c r="B81" s="61">
        <f>'Feuille de travail - évaluateur'!B81</f>
        <v>2.5</v>
      </c>
      <c r="C81" s="67" t="str">
        <f>IF('Feuille de travail - évaluateur'!F81="Faible",1,"")</f>
        <v/>
      </c>
      <c r="D81" s="67" t="str">
        <f>IF('Feuille de travail - évaluateur'!F81="Moyen",1,"")</f>
        <v/>
      </c>
      <c r="E81" s="67" t="str">
        <f>IF('Feuille de travail - évaluateur'!F81="Élevé",1,"")</f>
        <v/>
      </c>
      <c r="I81"/>
    </row>
    <row r="82" spans="1:9" x14ac:dyDescent="0.25">
      <c r="A82" s="60">
        <f>'Feuille de travail - évaluateur'!A82</f>
        <v>221</v>
      </c>
      <c r="B82" s="61" t="str">
        <f>'Feuille de travail - évaluateur'!B82</f>
        <v>2.5.1</v>
      </c>
      <c r="C82" s="67" t="str">
        <f>IF('Feuille de travail - évaluateur'!F82="Faible",1,"")</f>
        <v/>
      </c>
      <c r="D82" s="67" t="str">
        <f>IF('Feuille de travail - évaluateur'!F82="Moyen",1,"")</f>
        <v/>
      </c>
      <c r="E82" s="67" t="str">
        <f>IF('Feuille de travail - évaluateur'!F82="Élevé",1,"")</f>
        <v/>
      </c>
      <c r="I82"/>
    </row>
    <row r="83" spans="1:9" ht="30" x14ac:dyDescent="0.25">
      <c r="A83" s="64" t="str">
        <f>'Feuille de travail - évaluateur'!A83</f>
        <v>Chapitre 3 - Processus de détermination de l'admissibilité</v>
      </c>
      <c r="B83" s="65">
        <f>'Feuille de travail - évaluateur'!B83</f>
        <v>0</v>
      </c>
      <c r="C83" s="73" t="str">
        <f>IF('Feuille de travail - évaluateur'!F83="Faible",1,"")</f>
        <v/>
      </c>
      <c r="D83" s="73" t="str">
        <f>IF('Feuille de travail - évaluateur'!F83="Moyen",1,"")</f>
        <v/>
      </c>
      <c r="E83" s="73" t="str">
        <f>IF('Feuille de travail - évaluateur'!F83="Élevé",1,"")</f>
        <v/>
      </c>
      <c r="I83"/>
    </row>
    <row r="84" spans="1:9" x14ac:dyDescent="0.25">
      <c r="A84" s="64" t="str">
        <f>'Feuille de travail - évaluateur'!A84</f>
        <v>3.1   Résumé</v>
      </c>
      <c r="B84" s="65">
        <f>'Feuille de travail - évaluateur'!B84</f>
        <v>0</v>
      </c>
      <c r="C84" s="73" t="str">
        <f>IF('Feuille de travail - évaluateur'!F84="Faible",1,"")</f>
        <v/>
      </c>
      <c r="D84" s="73" t="str">
        <f>IF('Feuille de travail - évaluateur'!F84="Moyen",1,"")</f>
        <v/>
      </c>
      <c r="E84" s="73" t="str">
        <f>IF('Feuille de travail - évaluateur'!F84="Élevé",1,"")</f>
        <v/>
      </c>
      <c r="I84"/>
    </row>
    <row r="85" spans="1:9" x14ac:dyDescent="0.25">
      <c r="A85" s="60">
        <f>'Feuille de travail - évaluateur'!A85</f>
        <v>301</v>
      </c>
      <c r="B85" s="61">
        <f>'Feuille de travail - évaluateur'!B85</f>
        <v>3.1</v>
      </c>
      <c r="C85" s="67" t="str">
        <f>IF('Feuille de travail - évaluateur'!F85="Faible",1,"")</f>
        <v/>
      </c>
      <c r="D85" s="67" t="str">
        <f>IF('Feuille de travail - évaluateur'!F85="Moyen",1,"")</f>
        <v/>
      </c>
      <c r="E85" s="67" t="str">
        <f>IF('Feuille de travail - évaluateur'!F85="Élevé",1,"")</f>
        <v/>
      </c>
      <c r="I85"/>
    </row>
    <row r="86" spans="1:9" ht="45" x14ac:dyDescent="0.25">
      <c r="A86" s="64" t="str">
        <f>'Feuille de travail - évaluateur'!A86</f>
        <v>3.2   Traitement des premières demandes par rapport aux renouvellements</v>
      </c>
      <c r="B86" s="65">
        <f>'Feuille de travail - évaluateur'!B86</f>
        <v>0</v>
      </c>
      <c r="C86" s="73" t="str">
        <f>IF('Feuille de travail - évaluateur'!F86="Faible",1,"")</f>
        <v/>
      </c>
      <c r="D86" s="73" t="str">
        <f>IF('Feuille de travail - évaluateur'!F86="Moyen",1,"")</f>
        <v/>
      </c>
      <c r="E86" s="73" t="str">
        <f>IF('Feuille de travail - évaluateur'!F86="Élevé",1,"")</f>
        <v/>
      </c>
      <c r="I86"/>
    </row>
    <row r="87" spans="1:9" x14ac:dyDescent="0.25">
      <c r="A87" s="60">
        <f>'Feuille de travail - évaluateur'!A87</f>
        <v>302</v>
      </c>
      <c r="B87" s="61">
        <f>'Feuille de travail - évaluateur'!B87</f>
        <v>3.2</v>
      </c>
      <c r="C87" s="67" t="str">
        <f>IF('Feuille de travail - évaluateur'!F87="Faible",1,"")</f>
        <v/>
      </c>
      <c r="D87" s="67" t="str">
        <f>IF('Feuille de travail - évaluateur'!F87="Moyen",1,"")</f>
        <v/>
      </c>
      <c r="E87" s="67" t="str">
        <f>IF('Feuille de travail - évaluateur'!F87="Élevé",1,"")</f>
        <v/>
      </c>
      <c r="I87"/>
    </row>
    <row r="88" spans="1:9" x14ac:dyDescent="0.25">
      <c r="A88" s="60">
        <f>'Feuille de travail - évaluateur'!A88</f>
        <v>303</v>
      </c>
      <c r="B88" s="61">
        <f>'Feuille de travail - évaluateur'!B88</f>
        <v>3.2</v>
      </c>
      <c r="C88" s="67" t="str">
        <f>IF('Feuille de travail - évaluateur'!F88="Faible",1,"")</f>
        <v/>
      </c>
      <c r="D88" s="67" t="str">
        <f>IF('Feuille de travail - évaluateur'!F88="Moyen",1,"")</f>
        <v/>
      </c>
      <c r="E88" s="67" t="str">
        <f>IF('Feuille de travail - évaluateur'!F88="Élevé",1,"")</f>
        <v/>
      </c>
      <c r="I88"/>
    </row>
    <row r="89" spans="1:9" x14ac:dyDescent="0.25">
      <c r="A89" s="60">
        <f>'Feuille de travail - évaluateur'!A89</f>
        <v>304</v>
      </c>
      <c r="B89" s="61">
        <f>'Feuille de travail - évaluateur'!B89</f>
        <v>3.2</v>
      </c>
      <c r="C89" s="67" t="str">
        <f>IF('Feuille de travail - évaluateur'!F89="Faible",1,"")</f>
        <v/>
      </c>
      <c r="D89" s="67" t="str">
        <f>IF('Feuille de travail - évaluateur'!F89="Moyen",1,"")</f>
        <v/>
      </c>
      <c r="E89" s="67" t="str">
        <f>IF('Feuille de travail - évaluateur'!F89="Élevé",1,"")</f>
        <v/>
      </c>
      <c r="I89"/>
    </row>
    <row r="90" spans="1:9" ht="30" x14ac:dyDescent="0.25">
      <c r="A90" s="64" t="str">
        <f>'Feuille de travail - évaluateur'!A90</f>
        <v>3.3   Demandes de délivrance d'un document de voyage pour enfant</v>
      </c>
      <c r="B90" s="65">
        <f>'Feuille de travail - évaluateur'!B90</f>
        <v>0</v>
      </c>
      <c r="C90" s="73" t="str">
        <f>IF('Feuille de travail - évaluateur'!F90="Faible",1,"")</f>
        <v/>
      </c>
      <c r="D90" s="73" t="str">
        <f>IF('Feuille de travail - évaluateur'!F90="Moyen",1,"")</f>
        <v/>
      </c>
      <c r="E90" s="73" t="str">
        <f>IF('Feuille de travail - évaluateur'!F90="Élevé",1,"")</f>
        <v/>
      </c>
      <c r="I90"/>
    </row>
    <row r="91" spans="1:9" x14ac:dyDescent="0.25">
      <c r="A91" s="60">
        <f>'Feuille de travail - évaluateur'!A91</f>
        <v>305</v>
      </c>
      <c r="B91" s="61">
        <f>'Feuille de travail - évaluateur'!B91</f>
        <v>3.3</v>
      </c>
      <c r="C91" s="67" t="str">
        <f>IF('Feuille de travail - évaluateur'!F91="Faible",1,"")</f>
        <v/>
      </c>
      <c r="D91" s="67" t="str">
        <f>IF('Feuille de travail - évaluateur'!F91="Moyen",1,"")</f>
        <v/>
      </c>
      <c r="E91" s="67" t="str">
        <f>IF('Feuille de travail - évaluateur'!F91="Élevé",1,"")</f>
        <v/>
      </c>
      <c r="I91"/>
    </row>
    <row r="92" spans="1:9" x14ac:dyDescent="0.25">
      <c r="A92" s="64" t="str">
        <f>'Feuille de travail - évaluateur'!A92</f>
        <v>3.4   Preuves documentaires</v>
      </c>
      <c r="B92" s="65">
        <f>'Feuille de travail - évaluateur'!B92</f>
        <v>0</v>
      </c>
      <c r="C92" s="73" t="str">
        <f>IF('Feuille de travail - évaluateur'!F92="Faible",1,"")</f>
        <v/>
      </c>
      <c r="D92" s="73" t="str">
        <f>IF('Feuille de travail - évaluateur'!F92="Moyen",1,"")</f>
        <v/>
      </c>
      <c r="E92" s="73" t="str">
        <f>IF('Feuille de travail - évaluateur'!F92="Élevé",1,"")</f>
        <v/>
      </c>
      <c r="I92"/>
    </row>
    <row r="93" spans="1:9" x14ac:dyDescent="0.25">
      <c r="A93" s="60">
        <f>'Feuille de travail - évaluateur'!A93</f>
        <v>306</v>
      </c>
      <c r="B93" s="61">
        <f>'Feuille de travail - évaluateur'!B93</f>
        <v>3.4</v>
      </c>
      <c r="C93" s="67" t="str">
        <f>IF('Feuille de travail - évaluateur'!F93="Faible",1,"")</f>
        <v/>
      </c>
      <c r="D93" s="67" t="str">
        <f>IF('Feuille de travail - évaluateur'!F93="Moyen",1,"")</f>
        <v/>
      </c>
      <c r="E93" s="67" t="str">
        <f>IF('Feuille de travail - évaluateur'!F93="Élevé",1,"")</f>
        <v/>
      </c>
      <c r="I93"/>
    </row>
    <row r="94" spans="1:9" x14ac:dyDescent="0.25">
      <c r="A94" s="60">
        <f>'Feuille de travail - évaluateur'!A94</f>
        <v>307</v>
      </c>
      <c r="B94" s="61">
        <f>'Feuille de travail - évaluateur'!B94</f>
        <v>3.4</v>
      </c>
      <c r="C94" s="67" t="str">
        <f>IF('Feuille de travail - évaluateur'!F94="Faible",1,"")</f>
        <v/>
      </c>
      <c r="D94" s="67" t="str">
        <f>IF('Feuille de travail - évaluateur'!F94="Moyen",1,"")</f>
        <v/>
      </c>
      <c r="E94" s="67" t="str">
        <f>IF('Feuille de travail - évaluateur'!F94="Élevé",1,"")</f>
        <v/>
      </c>
      <c r="I94"/>
    </row>
    <row r="95" spans="1:9" x14ac:dyDescent="0.25">
      <c r="A95" s="60">
        <f>'Feuille de travail - évaluateur'!A95</f>
        <v>308</v>
      </c>
      <c r="B95" s="61">
        <f>'Feuille de travail - évaluateur'!B95</f>
        <v>3.4</v>
      </c>
      <c r="C95" s="67" t="str">
        <f>IF('Feuille de travail - évaluateur'!F95="Faible",1,"")</f>
        <v/>
      </c>
      <c r="D95" s="67" t="str">
        <f>IF('Feuille de travail - évaluateur'!F95="Moyen",1,"")</f>
        <v/>
      </c>
      <c r="E95" s="67" t="str">
        <f>IF('Feuille de travail - évaluateur'!F95="Élevé",1,"")</f>
        <v/>
      </c>
      <c r="I95"/>
    </row>
    <row r="96" spans="1:9" x14ac:dyDescent="0.25">
      <c r="A96" s="60">
        <f>'Feuille de travail - évaluateur'!A96</f>
        <v>309</v>
      </c>
      <c r="B96" s="61">
        <f>'Feuille de travail - évaluateur'!B96</f>
        <v>3.4</v>
      </c>
      <c r="C96" s="67" t="str">
        <f>IF('Feuille de travail - évaluateur'!F96="Faible",1,"")</f>
        <v/>
      </c>
      <c r="D96" s="67" t="str">
        <f>IF('Feuille de travail - évaluateur'!F96="Moyen",1,"")</f>
        <v/>
      </c>
      <c r="E96" s="67" t="str">
        <f>IF('Feuille de travail - évaluateur'!F96="Élevé",1,"")</f>
        <v/>
      </c>
      <c r="I96"/>
    </row>
    <row r="97" spans="1:9" x14ac:dyDescent="0.25">
      <c r="A97" s="60">
        <f>'Feuille de travail - évaluateur'!A97</f>
        <v>310</v>
      </c>
      <c r="B97" s="61">
        <f>'Feuille de travail - évaluateur'!B97</f>
        <v>3.4</v>
      </c>
      <c r="C97" s="67" t="str">
        <f>IF('Feuille de travail - évaluateur'!F97="Faible",1,"")</f>
        <v/>
      </c>
      <c r="D97" s="67" t="str">
        <f>IF('Feuille de travail - évaluateur'!F97="Moyen",1,"")</f>
        <v/>
      </c>
      <c r="E97" s="67" t="str">
        <f>IF('Feuille de travail - évaluateur'!F97="Élevé",1,"")</f>
        <v/>
      </c>
      <c r="I97"/>
    </row>
    <row r="98" spans="1:9" x14ac:dyDescent="0.25">
      <c r="A98" s="60">
        <f>'Feuille de travail - évaluateur'!A98</f>
        <v>311</v>
      </c>
      <c r="B98" s="61">
        <f>'Feuille de travail - évaluateur'!B98</f>
        <v>3.4</v>
      </c>
      <c r="C98" s="67" t="str">
        <f>IF('Feuille de travail - évaluateur'!F98="Faible",1,"")</f>
        <v/>
      </c>
      <c r="D98" s="67" t="str">
        <f>IF('Feuille de travail - évaluateur'!F98="Moyen",1,"")</f>
        <v/>
      </c>
      <c r="E98" s="67" t="str">
        <f>IF('Feuille de travail - évaluateur'!F98="Élevé",1,"")</f>
        <v/>
      </c>
      <c r="I98"/>
    </row>
    <row r="99" spans="1:9" x14ac:dyDescent="0.25">
      <c r="A99" s="60">
        <f>'Feuille de travail - évaluateur'!A99</f>
        <v>312</v>
      </c>
      <c r="B99" s="61">
        <f>'Feuille de travail - évaluateur'!B99</f>
        <v>3.4</v>
      </c>
      <c r="C99" s="67" t="str">
        <f>IF('Feuille de travail - évaluateur'!F99="Faible",1,"")</f>
        <v/>
      </c>
      <c r="D99" s="67" t="str">
        <f>IF('Feuille de travail - évaluateur'!F99="Moyen",1,"")</f>
        <v/>
      </c>
      <c r="E99" s="67" t="str">
        <f>IF('Feuille de travail - évaluateur'!F99="Élevé",1,"")</f>
        <v/>
      </c>
      <c r="I99"/>
    </row>
    <row r="100" spans="1:9" x14ac:dyDescent="0.25">
      <c r="A100" s="60">
        <f>'Feuille de travail - évaluateur'!A100</f>
        <v>313</v>
      </c>
      <c r="B100" s="61">
        <f>'Feuille de travail - évaluateur'!B100</f>
        <v>3.4</v>
      </c>
      <c r="C100" s="67" t="str">
        <f>IF('Feuille de travail - évaluateur'!F100="Faible",1,"")</f>
        <v/>
      </c>
      <c r="D100" s="67" t="str">
        <f>IF('Feuille de travail - évaluateur'!F100="Moyen",1,"")</f>
        <v/>
      </c>
      <c r="E100" s="67" t="str">
        <f>IF('Feuille de travail - évaluateur'!F100="Élevé",1,"")</f>
        <v/>
      </c>
      <c r="I100"/>
    </row>
    <row r="101" spans="1:9" x14ac:dyDescent="0.25">
      <c r="A101" s="60">
        <f>'Feuille de travail - évaluateur'!A101</f>
        <v>314</v>
      </c>
      <c r="B101" s="61">
        <f>'Feuille de travail - évaluateur'!B101</f>
        <v>3.4</v>
      </c>
      <c r="C101" s="67" t="str">
        <f>IF('Feuille de travail - évaluateur'!F101="Faible",1,"")</f>
        <v/>
      </c>
      <c r="D101" s="67" t="str">
        <f>IF('Feuille de travail - évaluateur'!F101="Moyen",1,"")</f>
        <v/>
      </c>
      <c r="E101" s="67" t="str">
        <f>IF('Feuille de travail - évaluateur'!F101="Élevé",1,"")</f>
        <v/>
      </c>
      <c r="I101"/>
    </row>
    <row r="102" spans="1:9" x14ac:dyDescent="0.25">
      <c r="A102" s="60">
        <f>'Feuille de travail - évaluateur'!A102</f>
        <v>315</v>
      </c>
      <c r="B102" s="61">
        <f>'Feuille de travail - évaluateur'!B102</f>
        <v>3.4</v>
      </c>
      <c r="C102" s="67" t="str">
        <f>IF('Feuille de travail - évaluateur'!F102="Faible",1,"")</f>
        <v/>
      </c>
      <c r="D102" s="67" t="str">
        <f>IF('Feuille de travail - évaluateur'!F102="Moyen",1,"")</f>
        <v/>
      </c>
      <c r="E102" s="67" t="str">
        <f>IF('Feuille de travail - évaluateur'!F102="Élevé",1,"")</f>
        <v/>
      </c>
      <c r="I102"/>
    </row>
    <row r="103" spans="1:9" x14ac:dyDescent="0.25">
      <c r="A103" s="60">
        <f>'Feuille de travail - évaluateur'!A103</f>
        <v>316</v>
      </c>
      <c r="B103" s="61">
        <f>'Feuille de travail - évaluateur'!B103</f>
        <v>3.4</v>
      </c>
      <c r="C103" s="67" t="str">
        <f>IF('Feuille de travail - évaluateur'!F103="Faible",1,"")</f>
        <v/>
      </c>
      <c r="D103" s="67" t="str">
        <f>IF('Feuille de travail - évaluateur'!F103="Moyen",1,"")</f>
        <v/>
      </c>
      <c r="E103" s="67" t="str">
        <f>IF('Feuille de travail - évaluateur'!F103="Élevé",1,"")</f>
        <v/>
      </c>
      <c r="I103"/>
    </row>
    <row r="104" spans="1:9" x14ac:dyDescent="0.25">
      <c r="A104" s="60">
        <f>'Feuille de travail - évaluateur'!A104</f>
        <v>317</v>
      </c>
      <c r="B104" s="61" t="str">
        <f>'Feuille de travail - évaluateur'!B104</f>
        <v>3.4.1..1</v>
      </c>
      <c r="C104" s="67" t="str">
        <f>IF('Feuille de travail - évaluateur'!F104="Faible",1,"")</f>
        <v/>
      </c>
      <c r="D104" s="67" t="str">
        <f>IF('Feuille de travail - évaluateur'!F104="Moyen",1,"")</f>
        <v/>
      </c>
      <c r="E104" s="67" t="str">
        <f>IF('Feuille de travail - évaluateur'!F104="Élevé",1,"")</f>
        <v/>
      </c>
      <c r="I104"/>
    </row>
    <row r="105" spans="1:9" x14ac:dyDescent="0.25">
      <c r="A105" s="60">
        <f>'Feuille de travail - évaluateur'!A105</f>
        <v>318</v>
      </c>
      <c r="B105" s="61" t="str">
        <f>'Feuille de travail - évaluateur'!B105</f>
        <v>3.4.1..1</v>
      </c>
      <c r="C105" s="67" t="str">
        <f>IF('Feuille de travail - évaluateur'!F105="Faible",1,"")</f>
        <v/>
      </c>
      <c r="D105" s="67" t="str">
        <f>IF('Feuille de travail - évaluateur'!F105="Moyen",1,"")</f>
        <v/>
      </c>
      <c r="E105" s="67" t="str">
        <f>IF('Feuille de travail - évaluateur'!F105="Élevé",1,"")</f>
        <v/>
      </c>
      <c r="I105"/>
    </row>
    <row r="106" spans="1:9" x14ac:dyDescent="0.25">
      <c r="A106" s="60">
        <f>'Feuille de travail - évaluateur'!A106</f>
        <v>319</v>
      </c>
      <c r="B106" s="61" t="str">
        <f>'Feuille de travail - évaluateur'!B106</f>
        <v>3.4.1..2</v>
      </c>
      <c r="C106" s="67" t="str">
        <f>IF('Feuille de travail - évaluateur'!F106="Faible",1,"")</f>
        <v/>
      </c>
      <c r="D106" s="67" t="str">
        <f>IF('Feuille de travail - évaluateur'!F106="Moyen",1,"")</f>
        <v/>
      </c>
      <c r="E106" s="67" t="str">
        <f>IF('Feuille de travail - évaluateur'!F106="Élevé",1,"")</f>
        <v/>
      </c>
      <c r="I106"/>
    </row>
    <row r="107" spans="1:9" x14ac:dyDescent="0.25">
      <c r="A107" s="60">
        <f>'Feuille de travail - évaluateur'!A107</f>
        <v>320</v>
      </c>
      <c r="B107" s="61" t="str">
        <f>'Feuille de travail - évaluateur'!B107</f>
        <v>3.4.1..3</v>
      </c>
      <c r="C107" s="67" t="str">
        <f>IF('Feuille de travail - évaluateur'!F107="Faible",1,"")</f>
        <v/>
      </c>
      <c r="D107" s="67" t="str">
        <f>IF('Feuille de travail - évaluateur'!F107="Moyen",1,"")</f>
        <v/>
      </c>
      <c r="E107" s="67" t="str">
        <f>IF('Feuille de travail - évaluateur'!F107="Élevé",1,"")</f>
        <v/>
      </c>
      <c r="I107"/>
    </row>
    <row r="108" spans="1:9" x14ac:dyDescent="0.25">
      <c r="A108" s="60">
        <f>'Feuille de travail - évaluateur'!A108</f>
        <v>321</v>
      </c>
      <c r="B108" s="61" t="str">
        <f>'Feuille de travail - évaluateur'!B108</f>
        <v>3.4.1..3</v>
      </c>
      <c r="C108" s="67" t="str">
        <f>IF('Feuille de travail - évaluateur'!F108="Faible",1,"")</f>
        <v/>
      </c>
      <c r="D108" s="67" t="str">
        <f>IF('Feuille de travail - évaluateur'!F108="Moyen",1,"")</f>
        <v/>
      </c>
      <c r="E108" s="67" t="str">
        <f>IF('Feuille de travail - évaluateur'!F108="Élevé",1,"")</f>
        <v/>
      </c>
      <c r="I108"/>
    </row>
    <row r="109" spans="1:9" ht="30" x14ac:dyDescent="0.25">
      <c r="A109" s="64" t="str">
        <f>'Feuille de travail - évaluateur'!A109</f>
        <v>3.5   Autres moyens d’établir l’identité des requérants</v>
      </c>
      <c r="B109" s="65">
        <f>'Feuille de travail - évaluateur'!B109</f>
        <v>0</v>
      </c>
      <c r="C109" s="73" t="str">
        <f>IF('Feuille de travail - évaluateur'!F109="Faible",1,"")</f>
        <v/>
      </c>
      <c r="D109" s="73" t="str">
        <f>IF('Feuille de travail - évaluateur'!F109="Moyen",1,"")</f>
        <v/>
      </c>
      <c r="E109" s="73" t="str">
        <f>IF('Feuille de travail - évaluateur'!F109="Élevé",1,"")</f>
        <v/>
      </c>
      <c r="I109"/>
    </row>
    <row r="110" spans="1:9" x14ac:dyDescent="0.25">
      <c r="A110" s="60">
        <f>'Feuille de travail - évaluateur'!A110</f>
        <v>322</v>
      </c>
      <c r="B110" s="61" t="str">
        <f>'Feuille de travail - évaluateur'!B110</f>
        <v>3.5.1</v>
      </c>
      <c r="C110" s="67" t="str">
        <f>IF('Feuille de travail - évaluateur'!F110="Faible",1,"")</f>
        <v/>
      </c>
      <c r="D110" s="67" t="str">
        <f>IF('Feuille de travail - évaluateur'!F110="Moyen",1,"")</f>
        <v/>
      </c>
      <c r="E110" s="67" t="str">
        <f>IF('Feuille de travail - évaluateur'!F110="Élevé",1,"")</f>
        <v/>
      </c>
      <c r="I110"/>
    </row>
    <row r="111" spans="1:9" x14ac:dyDescent="0.25">
      <c r="A111" s="60">
        <f>'Feuille de travail - évaluateur'!A111</f>
        <v>323</v>
      </c>
      <c r="B111" s="61" t="str">
        <f>'Feuille de travail - évaluateur'!B111</f>
        <v>3.5.1</v>
      </c>
      <c r="C111" s="67" t="str">
        <f>IF('Feuille de travail - évaluateur'!F111="Faible",1,"")</f>
        <v/>
      </c>
      <c r="D111" s="67" t="str">
        <f>IF('Feuille de travail - évaluateur'!F111="Moyen",1,"")</f>
        <v/>
      </c>
      <c r="E111" s="67" t="str">
        <f>IF('Feuille de travail - évaluateur'!F111="Élevé",1,"")</f>
        <v/>
      </c>
      <c r="I111"/>
    </row>
    <row r="112" spans="1:9" x14ac:dyDescent="0.25">
      <c r="A112" s="60">
        <f>'Feuille de travail - évaluateur'!A112</f>
        <v>324</v>
      </c>
      <c r="B112" s="61" t="str">
        <f>'Feuille de travail - évaluateur'!B112</f>
        <v>3.5.1</v>
      </c>
      <c r="C112" s="67" t="str">
        <f>IF('Feuille de travail - évaluateur'!F112="Faible",1,"")</f>
        <v/>
      </c>
      <c r="D112" s="67" t="str">
        <f>IF('Feuille de travail - évaluateur'!F112="Moyen",1,"")</f>
        <v/>
      </c>
      <c r="E112" s="67" t="str">
        <f>IF('Feuille de travail - évaluateur'!F112="Élevé",1,"")</f>
        <v/>
      </c>
      <c r="I112"/>
    </row>
    <row r="113" spans="1:9" x14ac:dyDescent="0.25">
      <c r="A113" s="60">
        <f>'Feuille de travail - évaluateur'!A113</f>
        <v>325</v>
      </c>
      <c r="B113" s="61" t="str">
        <f>'Feuille de travail - évaluateur'!B113</f>
        <v>3.5.1</v>
      </c>
      <c r="C113" s="67" t="str">
        <f>IF('Feuille de travail - évaluateur'!F113="Faible",1,"")</f>
        <v/>
      </c>
      <c r="D113" s="67" t="str">
        <f>IF('Feuille de travail - évaluateur'!F113="Moyen",1,"")</f>
        <v/>
      </c>
      <c r="E113" s="67" t="str">
        <f>IF('Feuille de travail - évaluateur'!F113="Élevé",1,"")</f>
        <v/>
      </c>
      <c r="I113"/>
    </row>
    <row r="114" spans="1:9" x14ac:dyDescent="0.25">
      <c r="A114" s="60">
        <f>'Feuille de travail - évaluateur'!A114</f>
        <v>326</v>
      </c>
      <c r="B114" s="61" t="str">
        <f>'Feuille de travail - évaluateur'!B114</f>
        <v>3.5.1</v>
      </c>
      <c r="C114" s="67" t="str">
        <f>IF('Feuille de travail - évaluateur'!F114="Faible",1,"")</f>
        <v/>
      </c>
      <c r="D114" s="67" t="str">
        <f>IF('Feuille de travail - évaluateur'!F114="Moyen",1,"")</f>
        <v/>
      </c>
      <c r="E114" s="67" t="str">
        <f>IF('Feuille de travail - évaluateur'!F114="Élevé",1,"")</f>
        <v/>
      </c>
      <c r="I114"/>
    </row>
    <row r="115" spans="1:9" x14ac:dyDescent="0.25">
      <c r="A115" s="60">
        <f>'Feuille de travail - évaluateur'!A115</f>
        <v>327</v>
      </c>
      <c r="B115" s="61" t="str">
        <f>'Feuille de travail - évaluateur'!B115</f>
        <v>3.5.2</v>
      </c>
      <c r="C115" s="67" t="str">
        <f>IF('Feuille de travail - évaluateur'!F115="Faible",1,"")</f>
        <v/>
      </c>
      <c r="D115" s="67" t="str">
        <f>IF('Feuille de travail - évaluateur'!F115="Moyen",1,"")</f>
        <v/>
      </c>
      <c r="E115" s="67" t="str">
        <f>IF('Feuille de travail - évaluateur'!F115="Élevé",1,"")</f>
        <v/>
      </c>
      <c r="I115"/>
    </row>
    <row r="116" spans="1:9" x14ac:dyDescent="0.25">
      <c r="A116" s="60">
        <f>'Feuille de travail - évaluateur'!A116</f>
        <v>328</v>
      </c>
      <c r="B116" s="61" t="str">
        <f>'Feuille de travail - évaluateur'!B116</f>
        <v>3.5.2</v>
      </c>
      <c r="C116" s="67" t="str">
        <f>IF('Feuille de travail - évaluateur'!F116="Faible",1,"")</f>
        <v/>
      </c>
      <c r="D116" s="67" t="str">
        <f>IF('Feuille de travail - évaluateur'!F116="Moyen",1,"")</f>
        <v/>
      </c>
      <c r="E116" s="67" t="str">
        <f>IF('Feuille de travail - évaluateur'!F116="Élevé",1,"")</f>
        <v/>
      </c>
      <c r="I116"/>
    </row>
    <row r="117" spans="1:9" x14ac:dyDescent="0.25">
      <c r="A117" s="60">
        <f>'Feuille de travail - évaluateur'!A117</f>
        <v>329</v>
      </c>
      <c r="B117" s="61" t="str">
        <f>'Feuille de travail - évaluateur'!B117</f>
        <v>3.5.2</v>
      </c>
      <c r="C117" s="67" t="str">
        <f>IF('Feuille de travail - évaluateur'!F117="Faible",1,"")</f>
        <v/>
      </c>
      <c r="D117" s="67" t="str">
        <f>IF('Feuille de travail - évaluateur'!F117="Moyen",1,"")</f>
        <v/>
      </c>
      <c r="E117" s="67" t="str">
        <f>IF('Feuille de travail - évaluateur'!F117="Élevé",1,"")</f>
        <v/>
      </c>
      <c r="I117"/>
    </row>
    <row r="118" spans="1:9" x14ac:dyDescent="0.25">
      <c r="A118" s="60">
        <f>'Feuille de travail - évaluateur'!A118</f>
        <v>330</v>
      </c>
      <c r="B118" s="61" t="str">
        <f>'Feuille de travail - évaluateur'!B118</f>
        <v>3.5.2</v>
      </c>
      <c r="C118" s="67" t="str">
        <f>IF('Feuille de travail - évaluateur'!F118="Faible",1,"")</f>
        <v/>
      </c>
      <c r="D118" s="67" t="str">
        <f>IF('Feuille de travail - évaluateur'!F118="Moyen",1,"")</f>
        <v/>
      </c>
      <c r="E118" s="67" t="str">
        <f>IF('Feuille de travail - évaluateur'!F118="Élevé",1,"")</f>
        <v/>
      </c>
      <c r="I118"/>
    </row>
    <row r="119" spans="1:9" x14ac:dyDescent="0.25">
      <c r="A119" s="60">
        <f>'Feuille de travail - évaluateur'!A119</f>
        <v>331</v>
      </c>
      <c r="B119" s="61" t="str">
        <f>'Feuille de travail - évaluateur'!B119</f>
        <v>3.5.2</v>
      </c>
      <c r="C119" s="67" t="str">
        <f>IF('Feuille de travail - évaluateur'!F119="Faible",1,"")</f>
        <v/>
      </c>
      <c r="D119" s="67" t="str">
        <f>IF('Feuille de travail - évaluateur'!F119="Moyen",1,"")</f>
        <v/>
      </c>
      <c r="E119" s="67" t="str">
        <f>IF('Feuille de travail - évaluateur'!F119="Élevé",1,"")</f>
        <v/>
      </c>
      <c r="I119"/>
    </row>
    <row r="120" spans="1:9" x14ac:dyDescent="0.25">
      <c r="A120" s="60">
        <f>'Feuille de travail - évaluateur'!A120</f>
        <v>332</v>
      </c>
      <c r="B120" s="61" t="str">
        <f>'Feuille de travail - évaluateur'!B120</f>
        <v>3.5.2</v>
      </c>
      <c r="C120" s="67" t="str">
        <f>IF('Feuille de travail - évaluateur'!F120="Faible",1,"")</f>
        <v/>
      </c>
      <c r="D120" s="67" t="str">
        <f>IF('Feuille de travail - évaluateur'!F120="Moyen",1,"")</f>
        <v/>
      </c>
      <c r="E120" s="67" t="str">
        <f>IF('Feuille de travail - évaluateur'!F120="Élevé",1,"")</f>
        <v/>
      </c>
      <c r="I120"/>
    </row>
    <row r="121" spans="1:9" x14ac:dyDescent="0.25">
      <c r="A121" s="60">
        <f>'Feuille de travail - évaluateur'!A121</f>
        <v>333</v>
      </c>
      <c r="B121" s="61" t="str">
        <f>'Feuille de travail - évaluateur'!B121</f>
        <v>3.5.2</v>
      </c>
      <c r="C121" s="67" t="str">
        <f>IF('Feuille de travail - évaluateur'!F121="Faible",1,"")</f>
        <v/>
      </c>
      <c r="D121" s="67" t="str">
        <f>IF('Feuille de travail - évaluateur'!F121="Moyen",1,"")</f>
        <v/>
      </c>
      <c r="E121" s="67" t="str">
        <f>IF('Feuille de travail - évaluateur'!F121="Élevé",1,"")</f>
        <v/>
      </c>
      <c r="I121"/>
    </row>
    <row r="122" spans="1:9" x14ac:dyDescent="0.25">
      <c r="A122" s="60">
        <f>'Feuille de travail - évaluateur'!A122</f>
        <v>334</v>
      </c>
      <c r="B122" s="61" t="str">
        <f>'Feuille de travail - évaluateur'!B122</f>
        <v>3.5.2</v>
      </c>
      <c r="C122" s="67" t="str">
        <f>IF('Feuille de travail - évaluateur'!F122="Faible",1,"")</f>
        <v/>
      </c>
      <c r="D122" s="67" t="str">
        <f>IF('Feuille de travail - évaluateur'!F122="Moyen",1,"")</f>
        <v/>
      </c>
      <c r="E122" s="67" t="str">
        <f>IF('Feuille de travail - évaluateur'!F122="Élevé",1,"")</f>
        <v/>
      </c>
      <c r="I122"/>
    </row>
    <row r="123" spans="1:9" x14ac:dyDescent="0.25">
      <c r="A123" s="60">
        <f>'Feuille de travail - évaluateur'!A123</f>
        <v>335</v>
      </c>
      <c r="B123" s="61" t="str">
        <f>'Feuille de travail - évaluateur'!B123</f>
        <v>3.5.2</v>
      </c>
      <c r="C123" s="67" t="str">
        <f>IF('Feuille de travail - évaluateur'!F123="Faible",1,"")</f>
        <v/>
      </c>
      <c r="D123" s="67" t="str">
        <f>IF('Feuille de travail - évaluateur'!F123="Moyen",1,"")</f>
        <v/>
      </c>
      <c r="E123" s="67" t="str">
        <f>IF('Feuille de travail - évaluateur'!F123="Élevé",1,"")</f>
        <v/>
      </c>
      <c r="I123"/>
    </row>
    <row r="124" spans="1:9" x14ac:dyDescent="0.25">
      <c r="A124" s="60">
        <f>'Feuille de travail - évaluateur'!A124</f>
        <v>336</v>
      </c>
      <c r="B124" s="61" t="str">
        <f>'Feuille de travail - évaluateur'!B124</f>
        <v>3.5.3</v>
      </c>
      <c r="C124" s="67" t="str">
        <f>IF('Feuille de travail - évaluateur'!F124="Faible",1,"")</f>
        <v/>
      </c>
      <c r="D124" s="67" t="str">
        <f>IF('Feuille de travail - évaluateur'!F124="Moyen",1,"")</f>
        <v/>
      </c>
      <c r="E124" s="67" t="str">
        <f>IF('Feuille de travail - évaluateur'!F124="Élevé",1,"")</f>
        <v/>
      </c>
      <c r="I124"/>
    </row>
    <row r="125" spans="1:9" x14ac:dyDescent="0.25">
      <c r="A125" s="60">
        <f>'Feuille de travail - évaluateur'!A125</f>
        <v>337</v>
      </c>
      <c r="B125" s="61" t="str">
        <f>'Feuille de travail - évaluateur'!B125</f>
        <v>3.5.3</v>
      </c>
      <c r="C125" s="67" t="str">
        <f>IF('Feuille de travail - évaluateur'!F125="Faible",1,"")</f>
        <v/>
      </c>
      <c r="D125" s="67" t="str">
        <f>IF('Feuille de travail - évaluateur'!F125="Moyen",1,"")</f>
        <v/>
      </c>
      <c r="E125" s="67" t="str">
        <f>IF('Feuille de travail - évaluateur'!F125="Élevé",1,"")</f>
        <v/>
      </c>
      <c r="I125"/>
    </row>
    <row r="126" spans="1:9" x14ac:dyDescent="0.25">
      <c r="A126" s="60">
        <f>'Feuille de travail - évaluateur'!A126</f>
        <v>338</v>
      </c>
      <c r="B126" s="61" t="str">
        <f>'Feuille de travail - évaluateur'!B126</f>
        <v>3.5.3</v>
      </c>
      <c r="C126" s="67" t="str">
        <f>IF('Feuille de travail - évaluateur'!F126="Faible",1,"")</f>
        <v/>
      </c>
      <c r="D126" s="67" t="str">
        <f>IF('Feuille de travail - évaluateur'!F126="Moyen",1,"")</f>
        <v/>
      </c>
      <c r="E126" s="67" t="str">
        <f>IF('Feuille de travail - évaluateur'!F126="Élevé",1,"")</f>
        <v/>
      </c>
      <c r="I126"/>
    </row>
    <row r="127" spans="1:9" x14ac:dyDescent="0.25">
      <c r="A127" s="60">
        <f>'Feuille de travail - évaluateur'!A127</f>
        <v>339</v>
      </c>
      <c r="B127" s="61" t="str">
        <f>'Feuille de travail - évaluateur'!B127</f>
        <v>3.5.4</v>
      </c>
      <c r="C127" s="67" t="str">
        <f>IF('Feuille de travail - évaluateur'!F127="Faible",1,"")</f>
        <v/>
      </c>
      <c r="D127" s="67" t="str">
        <f>IF('Feuille de travail - évaluateur'!F127="Moyen",1,"")</f>
        <v/>
      </c>
      <c r="E127" s="67" t="str">
        <f>IF('Feuille de travail - évaluateur'!F127="Élevé",1,"")</f>
        <v/>
      </c>
      <c r="I127"/>
    </row>
    <row r="128" spans="1:9" ht="30" x14ac:dyDescent="0.25">
      <c r="A128" s="64" t="str">
        <f>'Feuille de travail - évaluateur'!A128</f>
        <v>Chapitre 4 -Traitement des documents et des livrets vierges</v>
      </c>
      <c r="B128" s="65">
        <f>'Feuille de travail - évaluateur'!B128</f>
        <v>0</v>
      </c>
      <c r="C128" s="73" t="str">
        <f>IF('Feuille de travail - évaluateur'!F128="Faible",1,"")</f>
        <v/>
      </c>
      <c r="D128" s="73" t="str">
        <f>IF('Feuille de travail - évaluateur'!F128="Moyen",1,"")</f>
        <v/>
      </c>
      <c r="E128" s="73" t="str">
        <f>IF('Feuille de travail - évaluateur'!F128="Élevé",1,"")</f>
        <v/>
      </c>
      <c r="I128"/>
    </row>
    <row r="129" spans="1:9" x14ac:dyDescent="0.25">
      <c r="A129" s="64" t="str">
        <f>'Feuille de travail - évaluateur'!A129</f>
        <v>4.1   Summary</v>
      </c>
      <c r="B129" s="65">
        <f>'Feuille de travail - évaluateur'!B129</f>
        <v>0</v>
      </c>
      <c r="C129" s="73" t="str">
        <f>IF('Feuille de travail - évaluateur'!F129="Faible",1,"")</f>
        <v/>
      </c>
      <c r="D129" s="73" t="str">
        <f>IF('Feuille de travail - évaluateur'!F129="Moyen",1,"")</f>
        <v/>
      </c>
      <c r="E129" s="73" t="str">
        <f>IF('Feuille de travail - évaluateur'!F129="Élevé",1,"")</f>
        <v/>
      </c>
      <c r="I129"/>
    </row>
    <row r="130" spans="1:9" x14ac:dyDescent="0.25">
      <c r="A130" s="60">
        <f>'Feuille de travail - évaluateur'!A130</f>
        <v>401</v>
      </c>
      <c r="B130" s="61">
        <f>'Feuille de travail - évaluateur'!B130</f>
        <v>4.0999999999999996</v>
      </c>
      <c r="C130" s="67" t="str">
        <f>IF('Feuille de travail - évaluateur'!F130="Faible",1,"")</f>
        <v/>
      </c>
      <c r="D130" s="67" t="str">
        <f>IF('Feuille de travail - évaluateur'!F130="Moyen",1,"")</f>
        <v/>
      </c>
      <c r="E130" s="67" t="str">
        <f>IF('Feuille de travail - évaluateur'!F130="Élevé",1,"")</f>
        <v/>
      </c>
      <c r="I130"/>
    </row>
    <row r="131" spans="1:9" x14ac:dyDescent="0.25">
      <c r="A131" s="64" t="str">
        <f>'Feuille de travail - évaluateur'!A131</f>
        <v>4.2   Production des livrets</v>
      </c>
      <c r="B131" s="65">
        <f>'Feuille de travail - évaluateur'!B131</f>
        <v>0</v>
      </c>
      <c r="C131" s="73" t="str">
        <f>IF('Feuille de travail - évaluateur'!F131="Faible",1,"")</f>
        <v/>
      </c>
      <c r="D131" s="73" t="str">
        <f>IF('Feuille de travail - évaluateur'!F131="Moyen",1,"")</f>
        <v/>
      </c>
      <c r="E131" s="73" t="str">
        <f>IF('Feuille de travail - évaluateur'!F131="Élevé",1,"")</f>
        <v/>
      </c>
      <c r="I131"/>
    </row>
    <row r="132" spans="1:9" x14ac:dyDescent="0.25">
      <c r="A132" s="60">
        <f>'Feuille de travail - évaluateur'!A132</f>
        <v>402</v>
      </c>
      <c r="B132" s="61">
        <f>'Feuille de travail - évaluateur'!B132</f>
        <v>4.2</v>
      </c>
      <c r="C132" s="67" t="str">
        <f>IF('Feuille de travail - évaluateur'!F132="Faible",1,"")</f>
        <v/>
      </c>
      <c r="D132" s="67" t="str">
        <f>IF('Feuille de travail - évaluateur'!F132="Moyen",1,"")</f>
        <v/>
      </c>
      <c r="E132" s="67" t="str">
        <f>IF('Feuille de travail - évaluateur'!F132="Élevé",1,"")</f>
        <v/>
      </c>
      <c r="I132"/>
    </row>
    <row r="133" spans="1:9" x14ac:dyDescent="0.25">
      <c r="A133" s="60">
        <f>'Feuille de travail - évaluateur'!A133</f>
        <v>403</v>
      </c>
      <c r="B133" s="61">
        <f>'Feuille de travail - évaluateur'!B133</f>
        <v>4.2</v>
      </c>
      <c r="C133" s="67" t="str">
        <f>IF('Feuille de travail - évaluateur'!F133="Faible",1,"")</f>
        <v/>
      </c>
      <c r="D133" s="67" t="str">
        <f>IF('Feuille de travail - évaluateur'!F133="Moyen",1,"")</f>
        <v/>
      </c>
      <c r="E133" s="67" t="str">
        <f>IF('Feuille de travail - évaluateur'!F133="Élevé",1,"")</f>
        <v/>
      </c>
      <c r="I133"/>
    </row>
    <row r="134" spans="1:9" x14ac:dyDescent="0.25">
      <c r="A134" s="64" t="str">
        <f>'Feuille de travail - évaluateur'!A134</f>
        <v>4.3   Numérotation</v>
      </c>
      <c r="B134" s="65">
        <f>'Feuille de travail - évaluateur'!B134</f>
        <v>0</v>
      </c>
      <c r="C134" s="73" t="str">
        <f>IF('Feuille de travail - évaluateur'!F134="Faible",1,"")</f>
        <v/>
      </c>
      <c r="D134" s="73" t="str">
        <f>IF('Feuille de travail - évaluateur'!F134="Moyen",1,"")</f>
        <v/>
      </c>
      <c r="E134" s="73" t="str">
        <f>IF('Feuille de travail - évaluateur'!F134="Élevé",1,"")</f>
        <v/>
      </c>
      <c r="I134"/>
    </row>
    <row r="135" spans="1:9" x14ac:dyDescent="0.25">
      <c r="A135" s="60">
        <f>'Feuille de travail - évaluateur'!A135</f>
        <v>404</v>
      </c>
      <c r="B135" s="61">
        <f>'Feuille de travail - évaluateur'!B135</f>
        <v>4.3</v>
      </c>
      <c r="C135" s="67" t="str">
        <f>IF('Feuille de travail - évaluateur'!F135="Faible",1,"")</f>
        <v/>
      </c>
      <c r="D135" s="67" t="str">
        <f>IF('Feuille de travail - évaluateur'!F135="Moyen",1,"")</f>
        <v/>
      </c>
      <c r="E135" s="67" t="str">
        <f>IF('Feuille de travail - évaluateur'!F135="Élevé",1,"")</f>
        <v/>
      </c>
      <c r="I135"/>
    </row>
    <row r="136" spans="1:9" x14ac:dyDescent="0.25">
      <c r="A136" s="60">
        <f>'Feuille de travail - évaluateur'!A136</f>
        <v>405</v>
      </c>
      <c r="B136" s="61">
        <f>'Feuille de travail - évaluateur'!B136</f>
        <v>4.3</v>
      </c>
      <c r="C136" s="67" t="str">
        <f>IF('Feuille de travail - évaluateur'!F136="Faible",1,"")</f>
        <v/>
      </c>
      <c r="D136" s="67" t="str">
        <f>IF('Feuille de travail - évaluateur'!F136="Moyen",1,"")</f>
        <v/>
      </c>
      <c r="E136" s="67" t="str">
        <f>IF('Feuille de travail - évaluateur'!F136="Élevé",1,"")</f>
        <v/>
      </c>
      <c r="I136"/>
    </row>
    <row r="137" spans="1:9" x14ac:dyDescent="0.25">
      <c r="A137" s="60">
        <f>'Feuille de travail - évaluateur'!A137</f>
        <v>406</v>
      </c>
      <c r="B137" s="61">
        <f>'Feuille de travail - évaluateur'!B137</f>
        <v>4.3</v>
      </c>
      <c r="C137" s="67" t="str">
        <f>IF('Feuille de travail - évaluateur'!F137="Faible",1,"")</f>
        <v/>
      </c>
      <c r="D137" s="67" t="str">
        <f>IF('Feuille de travail - évaluateur'!F137="Moyen",1,"")</f>
        <v/>
      </c>
      <c r="E137" s="67" t="str">
        <f>IF('Feuille de travail - évaluateur'!F137="Élevé",1,"")</f>
        <v/>
      </c>
      <c r="I137"/>
    </row>
    <row r="138" spans="1:9" x14ac:dyDescent="0.25">
      <c r="A138" s="60">
        <f>'Feuille de travail - évaluateur'!A138</f>
        <v>407</v>
      </c>
      <c r="B138" s="61">
        <f>'Feuille de travail - évaluateur'!B138</f>
        <v>4.3</v>
      </c>
      <c r="C138" s="67" t="str">
        <f>IF('Feuille de travail - évaluateur'!F138="Faible",1,"")</f>
        <v/>
      </c>
      <c r="D138" s="67" t="str">
        <f>IF('Feuille de travail - évaluateur'!F138="Moyen",1,"")</f>
        <v/>
      </c>
      <c r="E138" s="67" t="str">
        <f>IF('Feuille de travail - évaluateur'!F138="Élevé",1,"")</f>
        <v/>
      </c>
      <c r="I138"/>
    </row>
    <row r="139" spans="1:9" x14ac:dyDescent="0.25">
      <c r="A139" s="60">
        <f>'Feuille de travail - évaluateur'!A139</f>
        <v>408</v>
      </c>
      <c r="B139" s="61">
        <f>'Feuille de travail - évaluateur'!B139</f>
        <v>4.3</v>
      </c>
      <c r="C139" s="67" t="str">
        <f>IF('Feuille de travail - évaluateur'!F139="Faible",1,"")</f>
        <v/>
      </c>
      <c r="D139" s="67" t="str">
        <f>IF('Feuille de travail - évaluateur'!F139="Moyen",1,"")</f>
        <v/>
      </c>
      <c r="E139" s="67" t="str">
        <f>IF('Feuille de travail - évaluateur'!F139="Élevé",1,"")</f>
        <v/>
      </c>
      <c r="I139"/>
    </row>
    <row r="140" spans="1:9" x14ac:dyDescent="0.25">
      <c r="A140" s="60">
        <f>'Feuille de travail - évaluateur'!A140</f>
        <v>409</v>
      </c>
      <c r="B140" s="61">
        <f>'Feuille de travail - évaluateur'!B140</f>
        <v>4.3</v>
      </c>
      <c r="C140" s="67" t="str">
        <f>IF('Feuille de travail - évaluateur'!F140="Faible",1,"")</f>
        <v/>
      </c>
      <c r="D140" s="67" t="str">
        <f>IF('Feuille de travail - évaluateur'!F140="Moyen",1,"")</f>
        <v/>
      </c>
      <c r="E140" s="67" t="str">
        <f>IF('Feuille de travail - évaluateur'!F140="Élevé",1,"")</f>
        <v/>
      </c>
      <c r="I140"/>
    </row>
    <row r="141" spans="1:9" x14ac:dyDescent="0.25">
      <c r="A141" s="64" t="str">
        <f>'Feuille de travail - évaluateur'!A141</f>
        <v>4.4   Expédition et entreposage</v>
      </c>
      <c r="B141" s="65">
        <f>'Feuille de travail - évaluateur'!B141</f>
        <v>0</v>
      </c>
      <c r="C141" s="73" t="str">
        <f>IF('Feuille de travail - évaluateur'!F141="Faible",1,"")</f>
        <v/>
      </c>
      <c r="D141" s="73" t="str">
        <f>IF('Feuille de travail - évaluateur'!F141="Moyen",1,"")</f>
        <v/>
      </c>
      <c r="E141" s="73" t="str">
        <f>IF('Feuille de travail - évaluateur'!F141="Élevé",1,"")</f>
        <v/>
      </c>
      <c r="I141"/>
    </row>
    <row r="142" spans="1:9" x14ac:dyDescent="0.25">
      <c r="A142" s="60">
        <f>'Feuille de travail - évaluateur'!A142</f>
        <v>410</v>
      </c>
      <c r="B142" s="61">
        <f>'Feuille de travail - évaluateur'!B142</f>
        <v>4.4000000000000004</v>
      </c>
      <c r="C142" s="67" t="str">
        <f>IF('Feuille de travail - évaluateur'!F142="Faible",1,"")</f>
        <v/>
      </c>
      <c r="D142" s="67" t="str">
        <f>IF('Feuille de travail - évaluateur'!F142="Moyen",1,"")</f>
        <v/>
      </c>
      <c r="E142" s="67" t="str">
        <f>IF('Feuille de travail - évaluateur'!F142="Élevé",1,"")</f>
        <v/>
      </c>
      <c r="I142"/>
    </row>
    <row r="143" spans="1:9" x14ac:dyDescent="0.25">
      <c r="A143" s="60">
        <f>'Feuille de travail - évaluateur'!A143</f>
        <v>411</v>
      </c>
      <c r="B143" s="61">
        <f>'Feuille de travail - évaluateur'!B143</f>
        <v>4.4000000000000004</v>
      </c>
      <c r="C143" s="67" t="str">
        <f>IF('Feuille de travail - évaluateur'!F143="Faible",1,"")</f>
        <v/>
      </c>
      <c r="D143" s="67" t="str">
        <f>IF('Feuille de travail - évaluateur'!F143="Moyen",1,"")</f>
        <v/>
      </c>
      <c r="E143" s="67" t="str">
        <f>IF('Feuille de travail - évaluateur'!F143="Élevé",1,"")</f>
        <v/>
      </c>
      <c r="I143"/>
    </row>
    <row r="144" spans="1:9" x14ac:dyDescent="0.25">
      <c r="A144" s="60">
        <f>'Feuille de travail - évaluateur'!A144</f>
        <v>412</v>
      </c>
      <c r="B144" s="61">
        <f>'Feuille de travail - évaluateur'!B144</f>
        <v>4.4000000000000004</v>
      </c>
      <c r="C144" s="67" t="str">
        <f>IF('Feuille de travail - évaluateur'!F144="Faible",1,"")</f>
        <v/>
      </c>
      <c r="D144" s="67" t="str">
        <f>IF('Feuille de travail - évaluateur'!F144="Moyen",1,"")</f>
        <v/>
      </c>
      <c r="E144" s="67" t="str">
        <f>IF('Feuille de travail - évaluateur'!F144="Élevé",1,"")</f>
        <v/>
      </c>
      <c r="I144"/>
    </row>
    <row r="145" spans="1:9" x14ac:dyDescent="0.25">
      <c r="A145" s="60">
        <f>'Feuille de travail - évaluateur'!A145</f>
        <v>413</v>
      </c>
      <c r="B145" s="61">
        <f>'Feuille de travail - évaluateur'!B145</f>
        <v>4.4000000000000004</v>
      </c>
      <c r="C145" s="67" t="str">
        <f>IF('Feuille de travail - évaluateur'!F145="Faible",1,"")</f>
        <v/>
      </c>
      <c r="D145" s="67" t="str">
        <f>IF('Feuille de travail - évaluateur'!F145="Moyen",1,"")</f>
        <v/>
      </c>
      <c r="E145" s="67" t="str">
        <f>IF('Feuille de travail - évaluateur'!F145="Élevé",1,"")</f>
        <v/>
      </c>
      <c r="I145"/>
    </row>
    <row r="146" spans="1:9" x14ac:dyDescent="0.25">
      <c r="A146" s="60">
        <f>'Feuille de travail - évaluateur'!A146</f>
        <v>414</v>
      </c>
      <c r="B146" s="61">
        <f>'Feuille de travail - évaluateur'!B146</f>
        <v>4.4000000000000004</v>
      </c>
      <c r="C146" s="67" t="str">
        <f>IF('Feuille de travail - évaluateur'!F146="Faible",1,"")</f>
        <v/>
      </c>
      <c r="D146" s="67" t="str">
        <f>IF('Feuille de travail - évaluateur'!F146="Moyen",1,"")</f>
        <v/>
      </c>
      <c r="E146" s="67" t="str">
        <f>IF('Feuille de travail - évaluateur'!F146="Élevé",1,"")</f>
        <v/>
      </c>
      <c r="I146"/>
    </row>
    <row r="147" spans="1:9" x14ac:dyDescent="0.25">
      <c r="A147" s="60">
        <f>'Feuille de travail - évaluateur'!A147</f>
        <v>415</v>
      </c>
      <c r="B147" s="61">
        <f>'Feuille de travail - évaluateur'!B147</f>
        <v>4.4000000000000004</v>
      </c>
      <c r="C147" s="67" t="str">
        <f>IF('Feuille de travail - évaluateur'!F147="Faible",1,"")</f>
        <v/>
      </c>
      <c r="D147" s="67" t="str">
        <f>IF('Feuille de travail - évaluateur'!F147="Moyen",1,"")</f>
        <v/>
      </c>
      <c r="E147" s="67" t="str">
        <f>IF('Feuille de travail - évaluateur'!F147="Élevé",1,"")</f>
        <v/>
      </c>
      <c r="I147"/>
    </row>
    <row r="148" spans="1:9" x14ac:dyDescent="0.25">
      <c r="A148" s="60">
        <f>'Feuille de travail - évaluateur'!A148</f>
        <v>416</v>
      </c>
      <c r="B148" s="61">
        <f>'Feuille de travail - évaluateur'!B148</f>
        <v>4.4000000000000004</v>
      </c>
      <c r="C148" s="67" t="str">
        <f>IF('Feuille de travail - évaluateur'!F148="Faible",1,"")</f>
        <v/>
      </c>
      <c r="D148" s="67" t="str">
        <f>IF('Feuille de travail - évaluateur'!F148="Moyen",1,"")</f>
        <v/>
      </c>
      <c r="E148" s="67" t="str">
        <f>IF('Feuille de travail - évaluateur'!F148="Élevé",1,"")</f>
        <v/>
      </c>
      <c r="I148"/>
    </row>
    <row r="149" spans="1:9" x14ac:dyDescent="0.25">
      <c r="A149" s="60">
        <f>'Feuille de travail - évaluateur'!A149</f>
        <v>417</v>
      </c>
      <c r="B149" s="61">
        <f>'Feuille de travail - évaluateur'!B149</f>
        <v>4.4000000000000004</v>
      </c>
      <c r="C149" s="67" t="str">
        <f>IF('Feuille de travail - évaluateur'!F149="Faible",1,"")</f>
        <v/>
      </c>
      <c r="D149" s="67" t="str">
        <f>IF('Feuille de travail - évaluateur'!F149="Moyen",1,"")</f>
        <v/>
      </c>
      <c r="E149" s="67" t="str">
        <f>IF('Feuille de travail - évaluateur'!F149="Élevé",1,"")</f>
        <v/>
      </c>
      <c r="I149"/>
    </row>
    <row r="150" spans="1:9" x14ac:dyDescent="0.25">
      <c r="A150" s="60">
        <f>'Feuille de travail - évaluateur'!A150</f>
        <v>418</v>
      </c>
      <c r="B150" s="61">
        <f>'Feuille de travail - évaluateur'!B150</f>
        <v>4.4000000000000004</v>
      </c>
      <c r="C150" s="67" t="str">
        <f>IF('Feuille de travail - évaluateur'!F150="Faible",1,"")</f>
        <v/>
      </c>
      <c r="D150" s="67" t="str">
        <f>IF('Feuille de travail - évaluateur'!F150="Moyen",1,"")</f>
        <v/>
      </c>
      <c r="E150" s="67" t="str">
        <f>IF('Feuille de travail - évaluateur'!F150="Élevé",1,"")</f>
        <v/>
      </c>
      <c r="I150"/>
    </row>
    <row r="151" spans="1:9" x14ac:dyDescent="0.25">
      <c r="A151" s="60">
        <f>'Feuille de travail - évaluateur'!A151</f>
        <v>419</v>
      </c>
      <c r="B151" s="61">
        <f>'Feuille de travail - évaluateur'!B151</f>
        <v>4.4000000000000004</v>
      </c>
      <c r="C151" s="67" t="str">
        <f>IF('Feuille de travail - évaluateur'!F151="Faible",1,"")</f>
        <v/>
      </c>
      <c r="D151" s="67" t="str">
        <f>IF('Feuille de travail - évaluateur'!F151="Moyen",1,"")</f>
        <v/>
      </c>
      <c r="E151" s="67" t="str">
        <f>IF('Feuille de travail - évaluateur'!F151="Élevé",1,"")</f>
        <v/>
      </c>
      <c r="I151"/>
    </row>
    <row r="152" spans="1:9" x14ac:dyDescent="0.25">
      <c r="A152" s="60">
        <f>'Feuille de travail - évaluateur'!A152</f>
        <v>420</v>
      </c>
      <c r="B152" s="61">
        <f>'Feuille de travail - évaluateur'!B152</f>
        <v>4.4000000000000004</v>
      </c>
      <c r="C152" s="67" t="str">
        <f>IF('Feuille de travail - évaluateur'!F152="Faible",1,"")</f>
        <v/>
      </c>
      <c r="D152" s="67" t="str">
        <f>IF('Feuille de travail - évaluateur'!F152="Moyen",1,"")</f>
        <v/>
      </c>
      <c r="E152" s="67" t="str">
        <f>IF('Feuille de travail - évaluateur'!F152="Élevé",1,"")</f>
        <v/>
      </c>
      <c r="I152"/>
    </row>
    <row r="153" spans="1:9" x14ac:dyDescent="0.25">
      <c r="A153" s="60">
        <f>'Feuille de travail - évaluateur'!A153</f>
        <v>421</v>
      </c>
      <c r="B153" s="61">
        <f>'Feuille de travail - évaluateur'!B153</f>
        <v>4.4000000000000004</v>
      </c>
      <c r="C153" s="67" t="str">
        <f>IF('Feuille de travail - évaluateur'!F153="Faible",1,"")</f>
        <v/>
      </c>
      <c r="D153" s="67" t="str">
        <f>IF('Feuille de travail - évaluateur'!F153="Moyen",1,"")</f>
        <v/>
      </c>
      <c r="E153" s="67" t="str">
        <f>IF('Feuille de travail - évaluateur'!F153="Élevé",1,"")</f>
        <v/>
      </c>
      <c r="I153"/>
    </row>
    <row r="154" spans="1:9" x14ac:dyDescent="0.25">
      <c r="A154" s="64" t="str">
        <f>'Feuille de travail - évaluateur'!A154</f>
        <v>4.5   Comptabilisation</v>
      </c>
      <c r="B154" s="65">
        <f>'Feuille de travail - évaluateur'!B154</f>
        <v>0</v>
      </c>
      <c r="C154" s="73" t="str">
        <f>IF('Feuille de travail - évaluateur'!F154="Faible",1,"")</f>
        <v/>
      </c>
      <c r="D154" s="73" t="str">
        <f>IF('Feuille de travail - évaluateur'!F154="Moyen",1,"")</f>
        <v/>
      </c>
      <c r="E154" s="73" t="str">
        <f>IF('Feuille de travail - évaluateur'!F154="Élevé",1,"")</f>
        <v/>
      </c>
      <c r="I154"/>
    </row>
    <row r="155" spans="1:9" x14ac:dyDescent="0.25">
      <c r="A155" s="60">
        <f>'Feuille de travail - évaluateur'!A155</f>
        <v>422</v>
      </c>
      <c r="B155" s="61">
        <f>'Feuille de travail - évaluateur'!B155</f>
        <v>4.5</v>
      </c>
      <c r="C155" s="67" t="str">
        <f>IF('Feuille de travail - évaluateur'!F155="Faible",1,"")</f>
        <v/>
      </c>
      <c r="D155" s="67" t="str">
        <f>IF('Feuille de travail - évaluateur'!F155="Moyen",1,"")</f>
        <v/>
      </c>
      <c r="E155" s="67" t="str">
        <f>IF('Feuille de travail - évaluateur'!F155="Élevé",1,"")</f>
        <v/>
      </c>
      <c r="I155"/>
    </row>
    <row r="156" spans="1:9" x14ac:dyDescent="0.25">
      <c r="A156" s="60">
        <f>'Feuille de travail - évaluateur'!A156</f>
        <v>423</v>
      </c>
      <c r="B156" s="61">
        <f>'Feuille de travail - évaluateur'!B156</f>
        <v>4.5</v>
      </c>
      <c r="C156" s="67" t="str">
        <f>IF('Feuille de travail - évaluateur'!F156="Faible",1,"")</f>
        <v/>
      </c>
      <c r="D156" s="67" t="str">
        <f>IF('Feuille de travail - évaluateur'!F156="Moyen",1,"")</f>
        <v/>
      </c>
      <c r="E156" s="67" t="str">
        <f>IF('Feuille de travail - évaluateur'!F156="Élevé",1,"")</f>
        <v/>
      </c>
      <c r="I156"/>
    </row>
    <row r="157" spans="1:9" x14ac:dyDescent="0.25">
      <c r="A157" s="60">
        <f>'Feuille de travail - évaluateur'!A157</f>
        <v>424</v>
      </c>
      <c r="B157" s="61">
        <f>'Feuille de travail - évaluateur'!B157</f>
        <v>4.5</v>
      </c>
      <c r="C157" s="67" t="str">
        <f>IF('Feuille de travail - évaluateur'!F157="Faible",1,"")</f>
        <v/>
      </c>
      <c r="D157" s="67" t="str">
        <f>IF('Feuille de travail - évaluateur'!F157="Moyen",1,"")</f>
        <v/>
      </c>
      <c r="E157" s="67" t="str">
        <f>IF('Feuille de travail - évaluateur'!F157="Élevé",1,"")</f>
        <v/>
      </c>
      <c r="I157"/>
    </row>
    <row r="158" spans="1:9" x14ac:dyDescent="0.25">
      <c r="A158" s="60">
        <f>'Feuille de travail - évaluateur'!A158</f>
        <v>425</v>
      </c>
      <c r="B158" s="61">
        <f>'Feuille de travail - évaluateur'!B158</f>
        <v>4.5</v>
      </c>
      <c r="C158" s="67" t="str">
        <f>IF('Feuille de travail - évaluateur'!F158="Faible",1,"")</f>
        <v/>
      </c>
      <c r="D158" s="67" t="str">
        <f>IF('Feuille de travail - évaluateur'!F158="Moyen",1,"")</f>
        <v/>
      </c>
      <c r="E158" s="67" t="str">
        <f>IF('Feuille de travail - évaluateur'!F158="Élevé",1,"")</f>
        <v/>
      </c>
      <c r="I158"/>
    </row>
    <row r="159" spans="1:9" x14ac:dyDescent="0.25">
      <c r="A159" s="60">
        <f>'Feuille de travail - évaluateur'!A159</f>
        <v>426</v>
      </c>
      <c r="B159" s="61">
        <f>'Feuille de travail - évaluateur'!B159</f>
        <v>4.5</v>
      </c>
      <c r="C159" s="67" t="str">
        <f>IF('Feuille de travail - évaluateur'!F159="Faible",1,"")</f>
        <v/>
      </c>
      <c r="D159" s="67" t="str">
        <f>IF('Feuille de travail - évaluateur'!F159="Moyen",1,"")</f>
        <v/>
      </c>
      <c r="E159" s="67" t="str">
        <f>IF('Feuille de travail - évaluateur'!F159="Élevé",1,"")</f>
        <v/>
      </c>
      <c r="I159"/>
    </row>
    <row r="160" spans="1:9" x14ac:dyDescent="0.25">
      <c r="A160" s="60">
        <f>'Feuille de travail - évaluateur'!A160</f>
        <v>427</v>
      </c>
      <c r="B160" s="61">
        <f>'Feuille de travail - évaluateur'!B160</f>
        <v>4.5</v>
      </c>
      <c r="C160" s="67" t="str">
        <f>IF('Feuille de travail - évaluateur'!F160="Faible",1,"")</f>
        <v/>
      </c>
      <c r="D160" s="67" t="str">
        <f>IF('Feuille de travail - évaluateur'!F160="Moyen",1,"")</f>
        <v/>
      </c>
      <c r="E160" s="67" t="str">
        <f>IF('Feuille de travail - évaluateur'!F160="Élevé",1,"")</f>
        <v/>
      </c>
      <c r="I160"/>
    </row>
    <row r="161" spans="1:9" x14ac:dyDescent="0.25">
      <c r="A161" s="64" t="str">
        <f>'Feuille de travail - évaluateur'!A161</f>
        <v>4.6   Destruction</v>
      </c>
      <c r="B161" s="65">
        <f>'Feuille de travail - évaluateur'!B161</f>
        <v>0</v>
      </c>
      <c r="C161" s="73" t="str">
        <f>IF('Feuille de travail - évaluateur'!F161="Faible",1,"")</f>
        <v/>
      </c>
      <c r="D161" s="73" t="str">
        <f>IF('Feuille de travail - évaluateur'!F161="Moyen",1,"")</f>
        <v/>
      </c>
      <c r="E161" s="73" t="str">
        <f>IF('Feuille de travail - évaluateur'!F161="Élevé",1,"")</f>
        <v/>
      </c>
      <c r="I161"/>
    </row>
    <row r="162" spans="1:9" x14ac:dyDescent="0.25">
      <c r="A162" s="60">
        <f>'Feuille de travail - évaluateur'!A162</f>
        <v>428</v>
      </c>
      <c r="B162" s="61">
        <f>'Feuille de travail - évaluateur'!B162</f>
        <v>4.5999999999999996</v>
      </c>
      <c r="C162" s="67" t="str">
        <f>IF('Feuille de travail - évaluateur'!F162="Faible",1,"")</f>
        <v/>
      </c>
      <c r="D162" s="67" t="str">
        <f>IF('Feuille de travail - évaluateur'!F162="Moyen",1,"")</f>
        <v/>
      </c>
      <c r="E162" s="67" t="str">
        <f>IF('Feuille de travail - évaluateur'!F162="Élevé",1,"")</f>
        <v/>
      </c>
      <c r="I162"/>
    </row>
    <row r="163" spans="1:9" ht="30" x14ac:dyDescent="0.25">
      <c r="A163" s="74" t="str">
        <f>'Feuille de travail - évaluateur'!A163</f>
        <v>Chapitre 5 - Personnalisation et remise</v>
      </c>
      <c r="B163" s="72">
        <f>'Feuille de travail - évaluateur'!B163</f>
        <v>0</v>
      </c>
      <c r="C163" s="73" t="str">
        <f>IF('Feuille de travail - évaluateur'!F163="Faible",1,"")</f>
        <v/>
      </c>
      <c r="D163" s="73" t="str">
        <f>IF('Feuille de travail - évaluateur'!F163="Moyen",1,"")</f>
        <v/>
      </c>
      <c r="E163" s="73" t="str">
        <f>IF('Feuille de travail - évaluateur'!F163="Élevé",1,"")</f>
        <v/>
      </c>
      <c r="I163"/>
    </row>
    <row r="164" spans="1:9" x14ac:dyDescent="0.25">
      <c r="A164" s="74" t="str">
        <f>'Feuille de travail - évaluateur'!A164</f>
        <v>5.2   Personnalisation</v>
      </c>
      <c r="B164" s="72">
        <f>'Feuille de travail - évaluateur'!B164</f>
        <v>0</v>
      </c>
      <c r="C164" s="73" t="str">
        <f>IF('Feuille de travail - évaluateur'!F164="Faible",1,"")</f>
        <v/>
      </c>
      <c r="D164" s="73" t="str">
        <f>IF('Feuille de travail - évaluateur'!F164="Moyen",1,"")</f>
        <v/>
      </c>
      <c r="E164" s="73" t="str">
        <f>IF('Feuille de travail - évaluateur'!F164="Élevé",1,"")</f>
        <v/>
      </c>
      <c r="I164"/>
    </row>
    <row r="165" spans="1:9" x14ac:dyDescent="0.25">
      <c r="A165" s="60">
        <f>'Feuille de travail - évaluateur'!A165</f>
        <v>501</v>
      </c>
      <c r="B165" s="61">
        <f>'Feuille de travail - évaluateur'!B165</f>
        <v>5.2</v>
      </c>
      <c r="C165" s="67" t="str">
        <f>IF('Feuille de travail - évaluateur'!F165="Faible",1,"")</f>
        <v/>
      </c>
      <c r="D165" s="67" t="str">
        <f>IF('Feuille de travail - évaluateur'!F165="Moyen",1,"")</f>
        <v/>
      </c>
      <c r="E165" s="67" t="str">
        <f>IF('Feuille de travail - évaluateur'!F165="Élevé",1,"")</f>
        <v/>
      </c>
      <c r="I165"/>
    </row>
    <row r="166" spans="1:9" x14ac:dyDescent="0.25">
      <c r="A166" s="60">
        <f>'Feuille de travail - évaluateur'!A166</f>
        <v>502</v>
      </c>
      <c r="B166" s="61" t="str">
        <f>'Feuille de travail - évaluateur'!B166</f>
        <v>5.2.1</v>
      </c>
      <c r="C166" s="67" t="str">
        <f>IF('Feuille de travail - évaluateur'!F166="Faible",1,"")</f>
        <v/>
      </c>
      <c r="D166" s="67" t="str">
        <f>IF('Feuille de travail - évaluateur'!F166="Moyen",1,"")</f>
        <v/>
      </c>
      <c r="E166" s="67" t="str">
        <f>IF('Feuille de travail - évaluateur'!F166="Élevé",1,"")</f>
        <v/>
      </c>
      <c r="I166"/>
    </row>
    <row r="167" spans="1:9" x14ac:dyDescent="0.25">
      <c r="A167" s="60">
        <f>'Feuille de travail - évaluateur'!A167</f>
        <v>503</v>
      </c>
      <c r="B167" s="61" t="str">
        <f>'Feuille de travail - évaluateur'!B167</f>
        <v>5.2.1</v>
      </c>
      <c r="C167" s="67" t="str">
        <f>IF('Feuille de travail - évaluateur'!F167="Faible",1,"")</f>
        <v/>
      </c>
      <c r="D167" s="67" t="str">
        <f>IF('Feuille de travail - évaluateur'!F167="Moyen",1,"")</f>
        <v/>
      </c>
      <c r="E167" s="67" t="str">
        <f>IF('Feuille de travail - évaluateur'!F167="Élevé",1,"")</f>
        <v/>
      </c>
      <c r="I167"/>
    </row>
    <row r="168" spans="1:9" x14ac:dyDescent="0.25">
      <c r="A168" s="60">
        <f>'Feuille de travail - évaluateur'!A168</f>
        <v>504</v>
      </c>
      <c r="B168" s="61" t="str">
        <f>'Feuille de travail - évaluateur'!B168</f>
        <v>5.2.1</v>
      </c>
      <c r="C168" s="67" t="str">
        <f>IF('Feuille de travail - évaluateur'!F168="Faible",1,"")</f>
        <v/>
      </c>
      <c r="D168" s="67" t="str">
        <f>IF('Feuille de travail - évaluateur'!F168="Moyen",1,"")</f>
        <v/>
      </c>
      <c r="E168" s="67" t="str">
        <f>IF('Feuille de travail - évaluateur'!F168="Élevé",1,"")</f>
        <v/>
      </c>
      <c r="I168"/>
    </row>
    <row r="169" spans="1:9" x14ac:dyDescent="0.25">
      <c r="A169" s="60">
        <f>'Feuille de travail - évaluateur'!A169</f>
        <v>505</v>
      </c>
      <c r="B169" s="61" t="str">
        <f>'Feuille de travail - évaluateur'!B169</f>
        <v>5.2.1</v>
      </c>
      <c r="C169" s="67" t="str">
        <f>IF('Feuille de travail - évaluateur'!F169="Faible",1,"")</f>
        <v/>
      </c>
      <c r="D169" s="67" t="str">
        <f>IF('Feuille de travail - évaluateur'!F169="Moyen",1,"")</f>
        <v/>
      </c>
      <c r="E169" s="67" t="str">
        <f>IF('Feuille de travail - évaluateur'!F169="Élevé",1,"")</f>
        <v/>
      </c>
      <c r="I169"/>
    </row>
    <row r="170" spans="1:9" x14ac:dyDescent="0.25">
      <c r="A170" s="74" t="str">
        <f>'Feuille de travail - évaluateur'!A170</f>
        <v>5.3   Remise</v>
      </c>
      <c r="B170" s="72">
        <f>'Feuille de travail - évaluateur'!B170</f>
        <v>0</v>
      </c>
      <c r="C170" s="73" t="str">
        <f>IF('Feuille de travail - évaluateur'!F170="Faible",1,"")</f>
        <v/>
      </c>
      <c r="D170" s="73" t="str">
        <f>IF('Feuille de travail - évaluateur'!F170="Moyen",1,"")</f>
        <v/>
      </c>
      <c r="E170" s="73" t="str">
        <f>IF('Feuille de travail - évaluateur'!F170="Élevé",1,"")</f>
        <v/>
      </c>
      <c r="I170"/>
    </row>
    <row r="171" spans="1:9" x14ac:dyDescent="0.25">
      <c r="A171" s="60">
        <f>'Feuille de travail - évaluateur'!A171</f>
        <v>506</v>
      </c>
      <c r="B171" s="61" t="str">
        <f>'Feuille de travail - évaluateur'!B171</f>
        <v>5.3.1</v>
      </c>
      <c r="C171" s="67" t="str">
        <f>IF('Feuille de travail - évaluateur'!F171="Faible",1,"")</f>
        <v/>
      </c>
      <c r="D171" s="67" t="str">
        <f>IF('Feuille de travail - évaluateur'!F171="Moyen",1,"")</f>
        <v/>
      </c>
      <c r="E171" s="67" t="str">
        <f>IF('Feuille de travail - évaluateur'!F171="Élevé",1,"")</f>
        <v/>
      </c>
      <c r="I171"/>
    </row>
    <row r="172" spans="1:9" x14ac:dyDescent="0.25">
      <c r="A172" s="60">
        <f>'Feuille de travail - évaluateur'!A172</f>
        <v>507</v>
      </c>
      <c r="B172" s="61" t="str">
        <f>'Feuille de travail - évaluateur'!B172</f>
        <v>5.3.1</v>
      </c>
      <c r="C172" s="67" t="str">
        <f>IF('Feuille de travail - évaluateur'!F172="Faible",1,"")</f>
        <v/>
      </c>
      <c r="D172" s="67" t="str">
        <f>IF('Feuille de travail - évaluateur'!F172="Moyen",1,"")</f>
        <v/>
      </c>
      <c r="E172" s="67" t="str">
        <f>IF('Feuille de travail - évaluateur'!F172="Élevé",1,"")</f>
        <v/>
      </c>
      <c r="I172"/>
    </row>
    <row r="173" spans="1:9" x14ac:dyDescent="0.25">
      <c r="A173" s="60">
        <f>'Feuille de travail - évaluateur'!A173</f>
        <v>508</v>
      </c>
      <c r="B173" s="61" t="str">
        <f>'Feuille de travail - évaluateur'!B173</f>
        <v>5.3.1</v>
      </c>
      <c r="C173" s="67" t="str">
        <f>IF('Feuille de travail - évaluateur'!F173="Faible",1,"")</f>
        <v/>
      </c>
      <c r="D173" s="67" t="str">
        <f>IF('Feuille de travail - évaluateur'!F173="Moyen",1,"")</f>
        <v/>
      </c>
      <c r="E173" s="67" t="str">
        <f>IF('Feuille de travail - évaluateur'!F173="Élevé",1,"")</f>
        <v/>
      </c>
      <c r="I173"/>
    </row>
    <row r="174" spans="1:9" x14ac:dyDescent="0.25">
      <c r="A174" s="60">
        <f>'Feuille de travail - évaluateur'!A174</f>
        <v>509</v>
      </c>
      <c r="B174" s="61" t="str">
        <f>'Feuille de travail - évaluateur'!B174</f>
        <v>5.3.1</v>
      </c>
      <c r="C174" s="67" t="str">
        <f>IF('Feuille de travail - évaluateur'!F174="Faible",1,"")</f>
        <v/>
      </c>
      <c r="D174" s="67" t="str">
        <f>IF('Feuille de travail - évaluateur'!F174="Moyen",1,"")</f>
        <v/>
      </c>
      <c r="E174" s="67" t="str">
        <f>IF('Feuille de travail - évaluateur'!F174="Élevé",1,"")</f>
        <v/>
      </c>
      <c r="I174"/>
    </row>
    <row r="175" spans="1:9" x14ac:dyDescent="0.25">
      <c r="A175" s="60">
        <f>'Feuille de travail - évaluateur'!A175</f>
        <v>510</v>
      </c>
      <c r="B175" s="61" t="str">
        <f>'Feuille de travail - évaluateur'!B175</f>
        <v>5.3.1</v>
      </c>
      <c r="C175" s="67" t="str">
        <f>IF('Feuille de travail - évaluateur'!F175="Faible",1,"")</f>
        <v/>
      </c>
      <c r="D175" s="67" t="str">
        <f>IF('Feuille de travail - évaluateur'!F175="Moyen",1,"")</f>
        <v/>
      </c>
      <c r="E175" s="67" t="str">
        <f>IF('Feuille de travail - évaluateur'!F175="Élevé",1,"")</f>
        <v/>
      </c>
      <c r="I175"/>
    </row>
    <row r="176" spans="1:9" x14ac:dyDescent="0.25">
      <c r="A176" s="60">
        <f>'Feuille de travail - évaluateur'!A176</f>
        <v>511</v>
      </c>
      <c r="B176" s="61" t="str">
        <f>'Feuille de travail - évaluateur'!B176</f>
        <v>5.3.1</v>
      </c>
      <c r="C176" s="67" t="str">
        <f>IF('Feuille de travail - évaluateur'!F176="Faible",1,"")</f>
        <v/>
      </c>
      <c r="D176" s="67" t="str">
        <f>IF('Feuille de travail - évaluateur'!F176="Moyen",1,"")</f>
        <v/>
      </c>
      <c r="E176" s="67" t="str">
        <f>IF('Feuille de travail - évaluateur'!F176="Élevé",1,"")</f>
        <v/>
      </c>
      <c r="I176"/>
    </row>
    <row r="177" spans="1:9" x14ac:dyDescent="0.25">
      <c r="A177" s="60">
        <f>'Feuille de travail - évaluateur'!A177</f>
        <v>512</v>
      </c>
      <c r="B177" s="61" t="str">
        <f>'Feuille de travail - évaluateur'!B177</f>
        <v>5.3.1</v>
      </c>
      <c r="C177" s="67" t="str">
        <f>IF('Feuille de travail - évaluateur'!F177="Faible",1,"")</f>
        <v/>
      </c>
      <c r="D177" s="67" t="str">
        <f>IF('Feuille de travail - évaluateur'!F177="Moyen",1,"")</f>
        <v/>
      </c>
      <c r="E177" s="67" t="str">
        <f>IF('Feuille de travail - évaluateur'!F177="Élevé",1,"")</f>
        <v/>
      </c>
      <c r="I177"/>
    </row>
    <row r="178" spans="1:9" x14ac:dyDescent="0.25">
      <c r="A178" s="60">
        <f>'Feuille de travail - évaluateur'!A178</f>
        <v>513</v>
      </c>
      <c r="B178" s="61" t="str">
        <f>'Feuille de travail - évaluateur'!B178</f>
        <v>5.3.1</v>
      </c>
      <c r="C178" s="67" t="str">
        <f>IF('Feuille de travail - évaluateur'!F178="Faible",1,"")</f>
        <v/>
      </c>
      <c r="D178" s="67" t="str">
        <f>IF('Feuille de travail - évaluateur'!F178="Moyen",1,"")</f>
        <v/>
      </c>
      <c r="E178" s="67" t="str">
        <f>IF('Feuille de travail - évaluateur'!F178="Élevé",1,"")</f>
        <v/>
      </c>
      <c r="I178"/>
    </row>
    <row r="179" spans="1:9" x14ac:dyDescent="0.25">
      <c r="A179" s="60">
        <f>'Feuille de travail - évaluateur'!A179</f>
        <v>514</v>
      </c>
      <c r="B179" s="61" t="str">
        <f>'Feuille de travail - évaluateur'!B179</f>
        <v>5.3.1</v>
      </c>
      <c r="C179" s="67" t="str">
        <f>IF('Feuille de travail - évaluateur'!F179="Faible",1,"")</f>
        <v/>
      </c>
      <c r="D179" s="67" t="str">
        <f>IF('Feuille de travail - évaluateur'!F179="Moyen",1,"")</f>
        <v/>
      </c>
      <c r="E179" s="67" t="str">
        <f>IF('Feuille de travail - évaluateur'!F179="Élevé",1,"")</f>
        <v/>
      </c>
      <c r="I179"/>
    </row>
    <row r="180" spans="1:9" ht="60" x14ac:dyDescent="0.25">
      <c r="A180" s="62" t="str">
        <f>'Feuille de travail - évaluateur'!A180</f>
        <v>Si des documents de voyage personnalisés sont livrés par courrier, veuillez répondre aux questions suivantes :</v>
      </c>
      <c r="B180" s="63">
        <f>'Feuille de travail - évaluateur'!B180</f>
        <v>0</v>
      </c>
      <c r="C180" s="75" t="str">
        <f>IF('Feuille de travail - évaluateur'!F180="Faible",1,"")</f>
        <v/>
      </c>
      <c r="D180" s="75" t="str">
        <f>IF('Feuille de travail - évaluateur'!F180="Moyen",1,"")</f>
        <v/>
      </c>
      <c r="E180" s="75" t="str">
        <f>IF('Feuille de travail - évaluateur'!F180="Élevé",1,"")</f>
        <v/>
      </c>
      <c r="I180"/>
    </row>
    <row r="181" spans="1:9" x14ac:dyDescent="0.25">
      <c r="A181" s="60">
        <f>'Feuille de travail - évaluateur'!A181</f>
        <v>515</v>
      </c>
      <c r="B181" s="61" t="str">
        <f>'Feuille de travail - évaluateur'!B181</f>
        <v>5.3.2</v>
      </c>
      <c r="C181" s="67" t="str">
        <f>IF('Feuille de travail - évaluateur'!F181="Faible",1,"")</f>
        <v/>
      </c>
      <c r="D181" s="67" t="str">
        <f>IF('Feuille de travail - évaluateur'!F181="Moyen",1,"")</f>
        <v/>
      </c>
      <c r="E181" s="67" t="str">
        <f>IF('Feuille de travail - évaluateur'!F181="Élevé",1,"")</f>
        <v/>
      </c>
      <c r="I181"/>
    </row>
    <row r="182" spans="1:9" x14ac:dyDescent="0.25">
      <c r="A182" s="60">
        <f>'Feuille de travail - évaluateur'!A182</f>
        <v>516</v>
      </c>
      <c r="B182" s="61" t="str">
        <f>'Feuille de travail - évaluateur'!B182</f>
        <v>5.3.2</v>
      </c>
      <c r="C182" s="67" t="str">
        <f>IF('Feuille de travail - évaluateur'!F182="Faible",1,"")</f>
        <v/>
      </c>
      <c r="D182" s="67" t="str">
        <f>IF('Feuille de travail - évaluateur'!F182="Moyen",1,"")</f>
        <v/>
      </c>
      <c r="E182" s="67" t="str">
        <f>IF('Feuille de travail - évaluateur'!F182="Élevé",1,"")</f>
        <v/>
      </c>
      <c r="I182"/>
    </row>
    <row r="183" spans="1:9" x14ac:dyDescent="0.25">
      <c r="A183" s="60">
        <f>'Feuille de travail - évaluateur'!A183</f>
        <v>517</v>
      </c>
      <c r="B183" s="61" t="str">
        <f>'Feuille de travail - évaluateur'!B183</f>
        <v>5.3.2</v>
      </c>
      <c r="C183" s="67" t="str">
        <f>IF('Feuille de travail - évaluateur'!F183="Faible",1,"")</f>
        <v/>
      </c>
      <c r="D183" s="67" t="str">
        <f>IF('Feuille de travail - évaluateur'!F183="Moyen",1,"")</f>
        <v/>
      </c>
      <c r="E183" s="67" t="str">
        <f>IF('Feuille de travail - évaluateur'!F183="Élevé",1,"")</f>
        <v/>
      </c>
      <c r="I183"/>
    </row>
    <row r="184" spans="1:9" x14ac:dyDescent="0.25">
      <c r="A184" s="60">
        <f>'Feuille de travail - évaluateur'!A184</f>
        <v>518</v>
      </c>
      <c r="B184" s="61" t="str">
        <f>'Feuille de travail - évaluateur'!B184</f>
        <v>5.3.2</v>
      </c>
      <c r="C184" s="67" t="str">
        <f>IF('Feuille de travail - évaluateur'!F184="Faible",1,"")</f>
        <v/>
      </c>
      <c r="D184" s="67" t="str">
        <f>IF('Feuille de travail - évaluateur'!F184="Moyen",1,"")</f>
        <v/>
      </c>
      <c r="E184" s="67" t="str">
        <f>IF('Feuille de travail - évaluateur'!F184="Élevé",1,"")</f>
        <v/>
      </c>
      <c r="I184"/>
    </row>
    <row r="185" spans="1:9" x14ac:dyDescent="0.25">
      <c r="A185" s="60">
        <f>'Feuille de travail - évaluateur'!A185</f>
        <v>519</v>
      </c>
      <c r="B185" s="61" t="str">
        <f>'Feuille de travail - évaluateur'!B185</f>
        <v>5.3.2</v>
      </c>
      <c r="C185" s="67" t="str">
        <f>IF('Feuille de travail - évaluateur'!F185="Faible",1,"")</f>
        <v/>
      </c>
      <c r="D185" s="67" t="str">
        <f>IF('Feuille de travail - évaluateur'!F185="Moyen",1,"")</f>
        <v/>
      </c>
      <c r="E185" s="67" t="str">
        <f>IF('Feuille de travail - évaluateur'!F185="Élevé",1,"")</f>
        <v/>
      </c>
      <c r="I185"/>
    </row>
    <row r="186" spans="1:9" x14ac:dyDescent="0.25">
      <c r="A186" s="60">
        <f>'Feuille de travail - évaluateur'!A186</f>
        <v>520</v>
      </c>
      <c r="B186" s="61" t="str">
        <f>'Feuille de travail - évaluateur'!B186</f>
        <v>5.3.2</v>
      </c>
      <c r="C186" s="67" t="str">
        <f>IF('Feuille de travail - évaluateur'!F186="Faible",1,"")</f>
        <v/>
      </c>
      <c r="D186" s="67" t="str">
        <f>IF('Feuille de travail - évaluateur'!F186="Moyen",1,"")</f>
        <v/>
      </c>
      <c r="E186" s="67" t="str">
        <f>IF('Feuille de travail - évaluateur'!F186="Élevé",1,"")</f>
        <v/>
      </c>
      <c r="I186"/>
    </row>
    <row r="187" spans="1:9" x14ac:dyDescent="0.25">
      <c r="A187" s="60">
        <f>'Feuille de travail - évaluateur'!A187</f>
        <v>521</v>
      </c>
      <c r="B187" s="61" t="str">
        <f>'Feuille de travail - évaluateur'!B187</f>
        <v>5.3.2</v>
      </c>
      <c r="C187" s="67" t="str">
        <f>IF('Feuille de travail - évaluateur'!F187="Faible",1,"")</f>
        <v/>
      </c>
      <c r="D187" s="67" t="str">
        <f>IF('Feuille de travail - évaluateur'!F187="Moyen",1,"")</f>
        <v/>
      </c>
      <c r="E187" s="67" t="str">
        <f>IF('Feuille de travail - évaluateur'!F187="Élevé",1,"")</f>
        <v/>
      </c>
      <c r="I187"/>
    </row>
    <row r="188" spans="1:9" x14ac:dyDescent="0.25">
      <c r="A188" s="74" t="str">
        <f>'Feuille de travail - évaluateur'!A188</f>
        <v>Chapitre 6 - Sécurité des documents</v>
      </c>
      <c r="B188" s="72">
        <f>'Feuille de travail - évaluateur'!B188</f>
        <v>0</v>
      </c>
      <c r="C188" s="73" t="str">
        <f>IF('Feuille de travail - évaluateur'!F188="Faible",1,"")</f>
        <v/>
      </c>
      <c r="D188" s="73" t="str">
        <f>IF('Feuille de travail - évaluateur'!F188="Moyen",1,"")</f>
        <v/>
      </c>
      <c r="E188" s="73" t="str">
        <f>IF('Feuille de travail - évaluateur'!F188="Élevé",1,"")</f>
        <v/>
      </c>
      <c r="I188"/>
    </row>
    <row r="189" spans="1:9" ht="30" x14ac:dyDescent="0.25">
      <c r="A189" s="74" t="str">
        <f>'Feuille de travail - évaluateur'!A189</f>
        <v>6.2   Documents de voyage lisibles à la machine (DVLM)</v>
      </c>
      <c r="B189" s="72">
        <f>'Feuille de travail - évaluateur'!B189</f>
        <v>0</v>
      </c>
      <c r="C189" s="73" t="str">
        <f>IF('Feuille de travail - évaluateur'!F189="Faible",1,"")</f>
        <v/>
      </c>
      <c r="D189" s="73" t="str">
        <f>IF('Feuille de travail - évaluateur'!F189="Moyen",1,"")</f>
        <v/>
      </c>
      <c r="E189" s="73" t="str">
        <f>IF('Feuille de travail - évaluateur'!F189="Élevé",1,"")</f>
        <v/>
      </c>
      <c r="I189"/>
    </row>
    <row r="190" spans="1:9" x14ac:dyDescent="0.25">
      <c r="A190" s="60">
        <f>'Feuille de travail - évaluateur'!A190</f>
        <v>601</v>
      </c>
      <c r="B190" s="61">
        <f>'Feuille de travail - évaluateur'!B190</f>
        <v>6.2</v>
      </c>
      <c r="C190" s="67" t="str">
        <f>IF('Feuille de travail - évaluateur'!F190="Faible",1,"")</f>
        <v/>
      </c>
      <c r="D190" s="67" t="str">
        <f>IF('Feuille de travail - évaluateur'!F190="Moyen",1,"")</f>
        <v/>
      </c>
      <c r="E190" s="67" t="str">
        <f>IF('Feuille de travail - évaluateur'!F190="Élevé",1,"")</f>
        <v/>
      </c>
      <c r="I190"/>
    </row>
    <row r="191" spans="1:9" ht="30" x14ac:dyDescent="0.25">
      <c r="A191" s="74" t="str">
        <f>'Feuille de travail - évaluateur'!A191</f>
        <v>6.3   Documents de voyage électroniques lisibles à la machine</v>
      </c>
      <c r="B191" s="72">
        <f>'Feuille de travail - évaluateur'!B191</f>
        <v>0</v>
      </c>
      <c r="C191" s="73" t="str">
        <f>IF('Feuille de travail - évaluateur'!F191="Faible",1,"")</f>
        <v/>
      </c>
      <c r="D191" s="73" t="str">
        <f>IF('Feuille de travail - évaluateur'!F191="Moyen",1,"")</f>
        <v/>
      </c>
      <c r="E191" s="73" t="str">
        <f>IF('Feuille de travail - évaluateur'!F191="Élevé",1,"")</f>
        <v/>
      </c>
      <c r="I191"/>
    </row>
    <row r="192" spans="1:9" x14ac:dyDescent="0.25">
      <c r="A192" s="60">
        <f>'Feuille de travail - évaluateur'!A192</f>
        <v>602</v>
      </c>
      <c r="B192" s="61">
        <f>'Feuille de travail - évaluateur'!B192</f>
        <v>6.3</v>
      </c>
      <c r="C192" s="67" t="str">
        <f>IF('Feuille de travail - évaluateur'!F192="Faible",1,"")</f>
        <v/>
      </c>
      <c r="D192" s="67" t="str">
        <f>IF('Feuille de travail - évaluateur'!F192="Moyen",1,"")</f>
        <v/>
      </c>
      <c r="E192" s="67" t="str">
        <f>IF('Feuille de travail - évaluateur'!F192="Élevé",1,"")</f>
        <v/>
      </c>
      <c r="I192"/>
    </row>
    <row r="193" spans="1:9" x14ac:dyDescent="0.25">
      <c r="A193" s="60">
        <f>'Feuille de travail - évaluateur'!A193</f>
        <v>603</v>
      </c>
      <c r="B193" s="61">
        <f>'Feuille de travail - évaluateur'!B193</f>
        <v>6.3</v>
      </c>
      <c r="C193" s="67" t="str">
        <f>IF('Feuille de travail - évaluateur'!F193="Faible",1,"")</f>
        <v/>
      </c>
      <c r="D193" s="67" t="str">
        <f>IF('Feuille de travail - évaluateur'!F193="Moyen",1,"")</f>
        <v/>
      </c>
      <c r="E193" s="67" t="str">
        <f>IF('Feuille de travail - évaluateur'!F193="Élevé",1,"")</f>
        <v/>
      </c>
      <c r="I193"/>
    </row>
    <row r="194" spans="1:9" x14ac:dyDescent="0.25">
      <c r="A194" s="60">
        <f>'Feuille de travail - évaluateur'!A194</f>
        <v>604</v>
      </c>
      <c r="B194" s="61">
        <f>'Feuille de travail - évaluateur'!B194</f>
        <v>6.3</v>
      </c>
      <c r="C194" s="67" t="str">
        <f>IF('Feuille de travail - évaluateur'!F194="Faible",1,"")</f>
        <v/>
      </c>
      <c r="D194" s="67" t="str">
        <f>IF('Feuille de travail - évaluateur'!F194="Moyen",1,"")</f>
        <v/>
      </c>
      <c r="E194" s="67" t="str">
        <f>IF('Feuille de travail - évaluateur'!F194="Élevé",1,"")</f>
        <v/>
      </c>
      <c r="I194"/>
    </row>
    <row r="195" spans="1:9" ht="30" x14ac:dyDescent="0.25">
      <c r="A195" s="74" t="str">
        <f>'Feuille de travail - évaluateur'!A195</f>
        <v>6.4   Normes de l’OACI, pratiques recommandées et spécifications</v>
      </c>
      <c r="B195" s="72">
        <f>'Feuille de travail - évaluateur'!B195</f>
        <v>0</v>
      </c>
      <c r="C195" s="73" t="str">
        <f>IF('Feuille de travail - évaluateur'!F195="Faible",1,"")</f>
        <v/>
      </c>
      <c r="D195" s="73" t="str">
        <f>IF('Feuille de travail - évaluateur'!F195="Moyen",1,"")</f>
        <v/>
      </c>
      <c r="E195" s="73" t="str">
        <f>IF('Feuille de travail - évaluateur'!F195="Élevé",1,"")</f>
        <v/>
      </c>
      <c r="I195"/>
    </row>
    <row r="196" spans="1:9" x14ac:dyDescent="0.25">
      <c r="A196" s="60">
        <f>'Feuille de travail - évaluateur'!A196</f>
        <v>605</v>
      </c>
      <c r="B196" s="61" t="str">
        <f>'Feuille de travail - évaluateur'!B196</f>
        <v>6.4.1</v>
      </c>
      <c r="C196" s="67" t="str">
        <f>IF('Feuille de travail - évaluateur'!F196="Faible",1,"")</f>
        <v/>
      </c>
      <c r="D196" s="67" t="str">
        <f>IF('Feuille de travail - évaluateur'!F196="Moyen",1,"")</f>
        <v/>
      </c>
      <c r="E196" s="67" t="str">
        <f>IF('Feuille de travail - évaluateur'!F196="Élevé",1,"")</f>
        <v/>
      </c>
      <c r="I196"/>
    </row>
    <row r="197" spans="1:9" x14ac:dyDescent="0.25">
      <c r="A197" s="60">
        <f>'Feuille de travail - évaluateur'!A197</f>
        <v>606</v>
      </c>
      <c r="B197" s="61" t="str">
        <f>'Feuille de travail - évaluateur'!B197</f>
        <v>6.4.1</v>
      </c>
      <c r="C197" s="67" t="str">
        <f>IF('Feuille de travail - évaluateur'!F197="Faible",1,"")</f>
        <v/>
      </c>
      <c r="D197" s="67" t="str">
        <f>IF('Feuille de travail - évaluateur'!F197="Moyen",1,"")</f>
        <v/>
      </c>
      <c r="E197" s="67" t="str">
        <f>IF('Feuille de travail - évaluateur'!F197="Élevé",1,"")</f>
        <v/>
      </c>
      <c r="I197"/>
    </row>
    <row r="198" spans="1:9" x14ac:dyDescent="0.25">
      <c r="A198" s="60">
        <f>'Feuille de travail - évaluateur'!A198</f>
        <v>607</v>
      </c>
      <c r="B198" s="61" t="str">
        <f>'Feuille de travail - évaluateur'!B198</f>
        <v>6.4.2</v>
      </c>
      <c r="C198" s="67" t="str">
        <f>IF('Feuille de travail - évaluateur'!F198="Faible",1,"")</f>
        <v/>
      </c>
      <c r="D198" s="67" t="str">
        <f>IF('Feuille de travail - évaluateur'!F198="Moyen",1,"")</f>
        <v/>
      </c>
      <c r="E198" s="67" t="str">
        <f>IF('Feuille de travail - évaluateur'!F198="Élevé",1,"")</f>
        <v/>
      </c>
      <c r="I198"/>
    </row>
    <row r="199" spans="1:9" x14ac:dyDescent="0.25">
      <c r="A199" s="60">
        <f>'Feuille de travail - évaluateur'!A199</f>
        <v>608</v>
      </c>
      <c r="B199" s="61" t="str">
        <f>'Feuille de travail - évaluateur'!B199</f>
        <v>6.4.2</v>
      </c>
      <c r="C199" s="67" t="str">
        <f>IF('Feuille de travail - évaluateur'!F199="Faible",1,"")</f>
        <v/>
      </c>
      <c r="D199" s="67" t="str">
        <f>IF('Feuille de travail - évaluateur'!F199="Moyen",1,"")</f>
        <v/>
      </c>
      <c r="E199" s="67" t="str">
        <f>IF('Feuille de travail - évaluateur'!F199="Élevé",1,"")</f>
        <v/>
      </c>
      <c r="I199"/>
    </row>
    <row r="200" spans="1:9" x14ac:dyDescent="0.25">
      <c r="A200" s="60">
        <f>'Feuille de travail - évaluateur'!A200</f>
        <v>609</v>
      </c>
      <c r="B200" s="61" t="str">
        <f>'Feuille de travail - évaluateur'!B200</f>
        <v>6.4.2</v>
      </c>
      <c r="C200" s="67" t="str">
        <f>IF('Feuille de travail - évaluateur'!F200="Faible",1,"")</f>
        <v/>
      </c>
      <c r="D200" s="67" t="str">
        <f>IF('Feuille de travail - évaluateur'!F200="Moyen",1,"")</f>
        <v/>
      </c>
      <c r="E200" s="67" t="str">
        <f>IF('Feuille de travail - évaluateur'!F200="Élevé",1,"")</f>
        <v/>
      </c>
      <c r="I200"/>
    </row>
    <row r="201" spans="1:9" x14ac:dyDescent="0.25">
      <c r="A201" s="74" t="str">
        <f>'Feuille de travail - évaluateur'!A201</f>
        <v>6.5   Types de documents de voyage</v>
      </c>
      <c r="B201" s="72">
        <f>'Feuille de travail - évaluateur'!B201</f>
        <v>0</v>
      </c>
      <c r="C201" s="73" t="str">
        <f>IF('Feuille de travail - évaluateur'!F201="Faible",1,"")</f>
        <v/>
      </c>
      <c r="D201" s="73" t="str">
        <f>IF('Feuille de travail - évaluateur'!F201="Moyen",1,"")</f>
        <v/>
      </c>
      <c r="E201" s="73" t="str">
        <f>IF('Feuille de travail - évaluateur'!F201="Élevé",1,"")</f>
        <v/>
      </c>
      <c r="I201"/>
    </row>
    <row r="202" spans="1:9" x14ac:dyDescent="0.25">
      <c r="A202" s="60">
        <f>'Feuille de travail - évaluateur'!A202</f>
        <v>610</v>
      </c>
      <c r="B202" s="61">
        <f>'Feuille de travail - évaluateur'!B202</f>
        <v>6.5</v>
      </c>
      <c r="C202" s="67" t="str">
        <f>IF('Feuille de travail - évaluateur'!F202="Faible",1,"")</f>
        <v/>
      </c>
      <c r="D202" s="67" t="str">
        <f>IF('Feuille de travail - évaluateur'!F202="Moyen",1,"")</f>
        <v/>
      </c>
      <c r="E202" s="67" t="str">
        <f>IF('Feuille de travail - évaluateur'!F202="Élevé",1,"")</f>
        <v/>
      </c>
      <c r="I202"/>
    </row>
    <row r="203" spans="1:9" x14ac:dyDescent="0.25">
      <c r="A203" s="60">
        <f>'Feuille de travail - évaluateur'!A203</f>
        <v>611</v>
      </c>
      <c r="B203" s="61">
        <f>'Feuille de travail - évaluateur'!B203</f>
        <v>6.5</v>
      </c>
      <c r="C203" s="67" t="str">
        <f>IF('Feuille de travail - évaluateur'!F203="Faible",1,"")</f>
        <v/>
      </c>
      <c r="D203" s="67" t="str">
        <f>IF('Feuille de travail - évaluateur'!F203="Moyen",1,"")</f>
        <v/>
      </c>
      <c r="E203" s="67" t="str">
        <f>IF('Feuille de travail - évaluateur'!F203="Élevé",1,"")</f>
        <v/>
      </c>
      <c r="I203"/>
    </row>
    <row r="204" spans="1:9" x14ac:dyDescent="0.25">
      <c r="A204" s="60">
        <f>'Feuille de travail - évaluateur'!A204</f>
        <v>612</v>
      </c>
      <c r="B204" s="61">
        <f>'Feuille de travail - évaluateur'!B204</f>
        <v>6.5</v>
      </c>
      <c r="C204" s="67" t="str">
        <f>IF('Feuille de travail - évaluateur'!F204="Faible",1,"")</f>
        <v/>
      </c>
      <c r="D204" s="67" t="str">
        <f>IF('Feuille de travail - évaluateur'!F204="Moyen",1,"")</f>
        <v/>
      </c>
      <c r="E204" s="67" t="str">
        <f>IF('Feuille de travail - évaluateur'!F204="Élevé",1,"")</f>
        <v/>
      </c>
      <c r="I204"/>
    </row>
    <row r="205" spans="1:9" ht="30" x14ac:dyDescent="0.25">
      <c r="A205" s="74" t="str">
        <f>'Feuille de travail - évaluateur'!A205</f>
        <v>Chapitre 7 — Sécurité des installations</v>
      </c>
      <c r="B205" s="72">
        <f>'Feuille de travail - évaluateur'!B205</f>
        <v>0</v>
      </c>
      <c r="C205" s="73" t="str">
        <f>IF('Feuille de travail - évaluateur'!F205="Faible",1,"")</f>
        <v/>
      </c>
      <c r="D205" s="73" t="str">
        <f>IF('Feuille de travail - évaluateur'!F205="Moyen",1,"")</f>
        <v/>
      </c>
      <c r="E205" s="73" t="str">
        <f>IF('Feuille de travail - évaluateur'!F205="Élevé",1,"")</f>
        <v/>
      </c>
      <c r="I205"/>
    </row>
    <row r="206" spans="1:9" ht="30" x14ac:dyDescent="0.25">
      <c r="A206" s="74" t="str">
        <f>'Feuille de travail - évaluateur'!A206</f>
        <v>7.2   Politiques en matière de sécurité physique</v>
      </c>
      <c r="B206" s="72">
        <f>'Feuille de travail - évaluateur'!B206</f>
        <v>0</v>
      </c>
      <c r="C206" s="73" t="str">
        <f>IF('Feuille de travail - évaluateur'!F206="Faible",1,"")</f>
        <v/>
      </c>
      <c r="D206" s="73" t="str">
        <f>IF('Feuille de travail - évaluateur'!F206="Moyen",1,"")</f>
        <v/>
      </c>
      <c r="E206" s="73" t="str">
        <f>IF('Feuille de travail - évaluateur'!F206="Élevé",1,"")</f>
        <v/>
      </c>
      <c r="I206"/>
    </row>
    <row r="207" spans="1:9" x14ac:dyDescent="0.25">
      <c r="A207" s="60">
        <f>'Feuille de travail - évaluateur'!A207</f>
        <v>701</v>
      </c>
      <c r="B207" s="61">
        <f>'Feuille de travail - évaluateur'!B207</f>
        <v>7.2</v>
      </c>
      <c r="C207" s="67" t="str">
        <f>IF('Feuille de travail - évaluateur'!F207="Faible",1,"")</f>
        <v/>
      </c>
      <c r="D207" s="67" t="str">
        <f>IF('Feuille de travail - évaluateur'!F207="Moyen",1,"")</f>
        <v/>
      </c>
      <c r="E207" s="67" t="str">
        <f>IF('Feuille de travail - évaluateur'!F207="Élevé",1,"")</f>
        <v/>
      </c>
      <c r="I207"/>
    </row>
    <row r="208" spans="1:9" x14ac:dyDescent="0.25">
      <c r="A208" s="60">
        <f>'Feuille de travail - évaluateur'!A208</f>
        <v>702</v>
      </c>
      <c r="B208" s="61">
        <f>'Feuille de travail - évaluateur'!B208</f>
        <v>7.2</v>
      </c>
      <c r="C208" s="67" t="str">
        <f>IF('Feuille de travail - évaluateur'!F208="Faible",1,"")</f>
        <v/>
      </c>
      <c r="D208" s="67" t="str">
        <f>IF('Feuille de travail - évaluateur'!F208="Moyen",1,"")</f>
        <v/>
      </c>
      <c r="E208" s="67" t="str">
        <f>IF('Feuille de travail - évaluateur'!F208="Élevé",1,"")</f>
        <v/>
      </c>
      <c r="I208"/>
    </row>
    <row r="209" spans="1:9" x14ac:dyDescent="0.25">
      <c r="A209" s="60">
        <f>'Feuille de travail - évaluateur'!A209</f>
        <v>703</v>
      </c>
      <c r="B209" s="61">
        <f>'Feuille de travail - évaluateur'!B209</f>
        <v>7.2</v>
      </c>
      <c r="C209" s="67" t="str">
        <f>IF('Feuille de travail - évaluateur'!F209="Faible",1,"")</f>
        <v/>
      </c>
      <c r="D209" s="67" t="str">
        <f>IF('Feuille de travail - évaluateur'!F209="Moyen",1,"")</f>
        <v/>
      </c>
      <c r="E209" s="67" t="str">
        <f>IF('Feuille de travail - évaluateur'!F209="Élevé",1,"")</f>
        <v/>
      </c>
      <c r="I209"/>
    </row>
    <row r="210" spans="1:9" x14ac:dyDescent="0.25">
      <c r="A210" s="60">
        <f>'Feuille de travail - évaluateur'!A210</f>
        <v>704</v>
      </c>
      <c r="B210" s="61">
        <f>'Feuille de travail - évaluateur'!B210</f>
        <v>7.2</v>
      </c>
      <c r="C210" s="67" t="str">
        <f>IF('Feuille de travail - évaluateur'!F210="Faible",1,"")</f>
        <v/>
      </c>
      <c r="D210" s="67" t="str">
        <f>IF('Feuille de travail - évaluateur'!F210="Moyen",1,"")</f>
        <v/>
      </c>
      <c r="E210" s="67" t="str">
        <f>IF('Feuille de travail - évaluateur'!F210="Élevé",1,"")</f>
        <v/>
      </c>
      <c r="I210"/>
    </row>
    <row r="211" spans="1:9" x14ac:dyDescent="0.25">
      <c r="A211" s="60">
        <f>'Feuille de travail - évaluateur'!A211</f>
        <v>705</v>
      </c>
      <c r="B211" s="61">
        <f>'Feuille de travail - évaluateur'!B211</f>
        <v>7.2</v>
      </c>
      <c r="C211" s="67" t="str">
        <f>IF('Feuille de travail - évaluateur'!F211="Faible",1,"")</f>
        <v/>
      </c>
      <c r="D211" s="67" t="str">
        <f>IF('Feuille de travail - évaluateur'!F211="Moyen",1,"")</f>
        <v/>
      </c>
      <c r="E211" s="67" t="str">
        <f>IF('Feuille de travail - évaluateur'!F211="Élevé",1,"")</f>
        <v/>
      </c>
      <c r="I211"/>
    </row>
    <row r="212" spans="1:9" x14ac:dyDescent="0.25">
      <c r="A212" s="60">
        <f>'Feuille de travail - évaluateur'!A212</f>
        <v>706</v>
      </c>
      <c r="B212" s="61">
        <f>'Feuille de travail - évaluateur'!B212</f>
        <v>7.2</v>
      </c>
      <c r="C212" s="67" t="str">
        <f>IF('Feuille de travail - évaluateur'!F212="Faible",1,"")</f>
        <v/>
      </c>
      <c r="D212" s="67" t="str">
        <f>IF('Feuille de travail - évaluateur'!F212="Moyen",1,"")</f>
        <v/>
      </c>
      <c r="E212" s="67" t="str">
        <f>IF('Feuille de travail - évaluateur'!F212="Élevé",1,"")</f>
        <v/>
      </c>
      <c r="I212"/>
    </row>
    <row r="213" spans="1:9" x14ac:dyDescent="0.25">
      <c r="A213" s="74" t="str">
        <f>'Feuille de travail - évaluateur'!A213</f>
        <v xml:space="preserve">7.3  Zones de sécurité </v>
      </c>
      <c r="B213" s="72">
        <f>'Feuille de travail - évaluateur'!B213</f>
        <v>0</v>
      </c>
      <c r="C213" s="73" t="str">
        <f>IF('Feuille de travail - évaluateur'!F213="Faible",1,"")</f>
        <v/>
      </c>
      <c r="D213" s="73" t="str">
        <f>IF('Feuille de travail - évaluateur'!F213="Moyen",1,"")</f>
        <v/>
      </c>
      <c r="E213" s="73" t="str">
        <f>IF('Feuille de travail - évaluateur'!F213="Élevé",1,"")</f>
        <v/>
      </c>
      <c r="I213"/>
    </row>
    <row r="214" spans="1:9" x14ac:dyDescent="0.25">
      <c r="A214" s="60">
        <f>'Feuille de travail - évaluateur'!A214</f>
        <v>707</v>
      </c>
      <c r="B214" s="61">
        <f>'Feuille de travail - évaluateur'!B214</f>
        <v>7.3</v>
      </c>
      <c r="C214" s="67" t="str">
        <f>IF('Feuille de travail - évaluateur'!F214="Faible",1,"")</f>
        <v/>
      </c>
      <c r="D214" s="67" t="str">
        <f>IF('Feuille de travail - évaluateur'!F214="Moyen",1,"")</f>
        <v/>
      </c>
      <c r="E214" s="67" t="str">
        <f>IF('Feuille de travail - évaluateur'!F214="Élevé",1,"")</f>
        <v/>
      </c>
      <c r="I214"/>
    </row>
    <row r="215" spans="1:9" x14ac:dyDescent="0.25">
      <c r="A215" s="60">
        <f>'Feuille de travail - évaluateur'!A215</f>
        <v>708</v>
      </c>
      <c r="B215" s="61">
        <f>'Feuille de travail - évaluateur'!B215</f>
        <v>7.3</v>
      </c>
      <c r="C215" s="67" t="str">
        <f>IF('Feuille de travail - évaluateur'!F215="Faible",1,"")</f>
        <v/>
      </c>
      <c r="D215" s="67" t="str">
        <f>IF('Feuille de travail - évaluateur'!F215="Moyen",1,"")</f>
        <v/>
      </c>
      <c r="E215" s="67" t="str">
        <f>IF('Feuille de travail - évaluateur'!F215="Élevé",1,"")</f>
        <v/>
      </c>
      <c r="I215"/>
    </row>
    <row r="216" spans="1:9" x14ac:dyDescent="0.25">
      <c r="A216" s="60">
        <f>'Feuille de travail - évaluateur'!A216</f>
        <v>709</v>
      </c>
      <c r="B216" s="61">
        <f>'Feuille de travail - évaluateur'!B216</f>
        <v>7.3</v>
      </c>
      <c r="C216" s="67" t="str">
        <f>IF('Feuille de travail - évaluateur'!F216="Faible",1,"")</f>
        <v/>
      </c>
      <c r="D216" s="67" t="str">
        <f>IF('Feuille de travail - évaluateur'!F216="Moyen",1,"")</f>
        <v/>
      </c>
      <c r="E216" s="67" t="str">
        <f>IF('Feuille de travail - évaluateur'!F216="Élevé",1,"")</f>
        <v/>
      </c>
      <c r="I216"/>
    </row>
    <row r="217" spans="1:9" x14ac:dyDescent="0.25">
      <c r="A217" s="60">
        <f>'Feuille de travail - évaluateur'!A217</f>
        <v>710</v>
      </c>
      <c r="B217" s="61" t="str">
        <f>'Feuille de travail - évaluateur'!B217</f>
        <v>7.3 &amp;7.4</v>
      </c>
      <c r="C217" s="67" t="str">
        <f>IF('Feuille de travail - évaluateur'!F217="Faible",1,"")</f>
        <v/>
      </c>
      <c r="D217" s="67" t="str">
        <f>IF('Feuille de travail - évaluateur'!F217="Moyen",1,"")</f>
        <v/>
      </c>
      <c r="E217" s="67" t="str">
        <f>IF('Feuille de travail - évaluateur'!F217="Élevé",1,"")</f>
        <v/>
      </c>
      <c r="I217"/>
    </row>
    <row r="218" spans="1:9" x14ac:dyDescent="0.25">
      <c r="A218" s="60">
        <f>'Feuille de travail - évaluateur'!A218</f>
        <v>711</v>
      </c>
      <c r="B218" s="61">
        <f>'Feuille de travail - évaluateur'!B218</f>
        <v>7.3</v>
      </c>
      <c r="C218" s="67" t="str">
        <f>IF('Feuille de travail - évaluateur'!F218="Faible",1,"")</f>
        <v/>
      </c>
      <c r="D218" s="67" t="str">
        <f>IF('Feuille de travail - évaluateur'!F218="Moyen",1,"")</f>
        <v/>
      </c>
      <c r="E218" s="67" t="str">
        <f>IF('Feuille de travail - évaluateur'!F218="Élevé",1,"")</f>
        <v/>
      </c>
      <c r="I218"/>
    </row>
    <row r="219" spans="1:9" x14ac:dyDescent="0.25">
      <c r="A219" s="60" t="str">
        <f>'Feuille de travail - évaluateur'!A219</f>
        <v>Aire du service à la clientèle</v>
      </c>
      <c r="B219" s="61">
        <f>'Feuille de travail - évaluateur'!B219</f>
        <v>0</v>
      </c>
      <c r="C219" s="67" t="str">
        <f>IF('Feuille de travail - évaluateur'!F219="Faible",1,"")</f>
        <v/>
      </c>
      <c r="D219" s="67" t="str">
        <f>IF('Feuille de travail - évaluateur'!F219="Moyen",1,"")</f>
        <v/>
      </c>
      <c r="E219" s="67" t="str">
        <f>IF('Feuille de travail - évaluateur'!F219="Élevé",1,"")</f>
        <v/>
      </c>
      <c r="I219"/>
    </row>
    <row r="220" spans="1:9" x14ac:dyDescent="0.25">
      <c r="A220" s="60">
        <f>'Feuille de travail - évaluateur'!A220</f>
        <v>712</v>
      </c>
      <c r="B220" s="61" t="str">
        <f>'Feuille de travail - évaluateur'!B220</f>
        <v>7.3.1</v>
      </c>
      <c r="C220" s="67" t="str">
        <f>IF('Feuille de travail - évaluateur'!F220="Faible",1,"")</f>
        <v/>
      </c>
      <c r="D220" s="67" t="str">
        <f>IF('Feuille de travail - évaluateur'!F220="Moyen",1,"")</f>
        <v/>
      </c>
      <c r="E220" s="67" t="str">
        <f>IF('Feuille de travail - évaluateur'!F220="Élevé",1,"")</f>
        <v/>
      </c>
    </row>
    <row r="221" spans="1:9" x14ac:dyDescent="0.25">
      <c r="A221" s="60">
        <f>'Feuille de travail - évaluateur'!A221</f>
        <v>713</v>
      </c>
      <c r="B221" s="61" t="str">
        <f>'Feuille de travail - évaluateur'!B221</f>
        <v>7.3.1</v>
      </c>
      <c r="C221" s="67" t="str">
        <f>IF('Feuille de travail - évaluateur'!F221="Faible",1,"")</f>
        <v/>
      </c>
      <c r="D221" s="67" t="str">
        <f>IF('Feuille de travail - évaluateur'!F221="Moyen",1,"")</f>
        <v/>
      </c>
      <c r="E221" s="67" t="str">
        <f>IF('Feuille de travail - évaluateur'!F221="Élevé",1,"")</f>
        <v/>
      </c>
    </row>
    <row r="222" spans="1:9" x14ac:dyDescent="0.25">
      <c r="A222" s="60">
        <f>'Feuille de travail - évaluateur'!A222</f>
        <v>714</v>
      </c>
      <c r="B222" s="61" t="str">
        <f>'Feuille de travail - évaluateur'!B222</f>
        <v>7.3.1</v>
      </c>
      <c r="C222" s="67" t="str">
        <f>IF('Feuille de travail - évaluateur'!F222="Faible",1,"")</f>
        <v/>
      </c>
      <c r="D222" s="67" t="str">
        <f>IF('Feuille de travail - évaluateur'!F222="Moyen",1,"")</f>
        <v/>
      </c>
      <c r="E222" s="67" t="str">
        <f>IF('Feuille de travail - évaluateur'!F222="Élevé",1,"")</f>
        <v/>
      </c>
    </row>
    <row r="223" spans="1:9" ht="45" x14ac:dyDescent="0.25">
      <c r="A223" s="74" t="str">
        <f>'Feuille de travail - évaluateur'!A223</f>
        <v>Zones d’accès restreint (zones de travail, zones de sécurité et zones de haute sécurité)</v>
      </c>
      <c r="B223" s="72">
        <f>'Feuille de travail - évaluateur'!B223</f>
        <v>0</v>
      </c>
      <c r="C223" s="73" t="str">
        <f>IF('Feuille de travail - évaluateur'!F223="Faible",1,"")</f>
        <v/>
      </c>
      <c r="D223" s="73" t="str">
        <f>IF('Feuille de travail - évaluateur'!F223="Moyen",1,"")</f>
        <v/>
      </c>
      <c r="E223" s="73" t="str">
        <f>IF('Feuille de travail - évaluateur'!F223="Élevé",1,"")</f>
        <v/>
      </c>
    </row>
    <row r="224" spans="1:9" x14ac:dyDescent="0.25">
      <c r="A224" s="60">
        <f>'Feuille de travail - évaluateur'!A224</f>
        <v>715</v>
      </c>
      <c r="B224" s="61" t="str">
        <f>'Feuille de travail - évaluateur'!B224</f>
        <v xml:space="preserve">7.3.2 </v>
      </c>
      <c r="C224" s="67" t="str">
        <f>IF('Feuille de travail - évaluateur'!F224="Faible",1,"")</f>
        <v/>
      </c>
      <c r="D224" s="67" t="str">
        <f>IF('Feuille de travail - évaluateur'!F224="Moyen",1,"")</f>
        <v/>
      </c>
      <c r="E224" s="67" t="str">
        <f>IF('Feuille de travail - évaluateur'!F224="Élevé",1,"")</f>
        <v/>
      </c>
    </row>
    <row r="225" spans="1:5" x14ac:dyDescent="0.25">
      <c r="A225" s="60">
        <f>'Feuille de travail - évaluateur'!A225</f>
        <v>716</v>
      </c>
      <c r="B225" s="61" t="str">
        <f>'Feuille de travail - évaluateur'!B225</f>
        <v>7.3.2</v>
      </c>
      <c r="C225" s="67" t="str">
        <f>IF('Feuille de travail - évaluateur'!F225="Faible",1,"")</f>
        <v/>
      </c>
      <c r="D225" s="67" t="str">
        <f>IF('Feuille de travail - évaluateur'!F225="Moyen",1,"")</f>
        <v/>
      </c>
      <c r="E225" s="67" t="str">
        <f>IF('Feuille de travail - évaluateur'!F225="Élevé",1,"")</f>
        <v/>
      </c>
    </row>
    <row r="226" spans="1:5" x14ac:dyDescent="0.25">
      <c r="A226" s="60">
        <f>'Feuille de travail - évaluateur'!A226</f>
        <v>717</v>
      </c>
      <c r="B226" s="61" t="str">
        <f>'Feuille de travail - évaluateur'!B226</f>
        <v>7.3.3</v>
      </c>
      <c r="C226" s="67" t="str">
        <f>IF('Feuille de travail - évaluateur'!F226="Faible",1,"")</f>
        <v/>
      </c>
      <c r="D226" s="67" t="str">
        <f>IF('Feuille de travail - évaluateur'!F226="Moyen",1,"")</f>
        <v/>
      </c>
      <c r="E226" s="67" t="str">
        <f>IF('Feuille de travail - évaluateur'!F226="Élevé",1,"")</f>
        <v/>
      </c>
    </row>
    <row r="227" spans="1:5" x14ac:dyDescent="0.25">
      <c r="A227" s="60">
        <f>'Feuille de travail - évaluateur'!A227</f>
        <v>718</v>
      </c>
      <c r="B227" s="61" t="str">
        <f>'Feuille de travail - évaluateur'!B227</f>
        <v>7.3.3</v>
      </c>
      <c r="C227" s="67" t="str">
        <f>IF('Feuille de travail - évaluateur'!F227="Faible",1,"")</f>
        <v/>
      </c>
      <c r="D227" s="67" t="str">
        <f>IF('Feuille de travail - évaluateur'!F227="Moyen",1,"")</f>
        <v/>
      </c>
      <c r="E227" s="67" t="str">
        <f>IF('Feuille de travail - évaluateur'!F227="Élevé",1,"")</f>
        <v/>
      </c>
    </row>
    <row r="228" spans="1:5" x14ac:dyDescent="0.25">
      <c r="A228" s="60">
        <f>'Feuille de travail - évaluateur'!A228</f>
        <v>719</v>
      </c>
      <c r="B228" s="61" t="str">
        <f>'Feuille de travail - évaluateur'!B228</f>
        <v>7.3.3</v>
      </c>
      <c r="C228" s="67" t="str">
        <f>IF('Feuille de travail - évaluateur'!F228="Faible",1,"")</f>
        <v/>
      </c>
      <c r="D228" s="67" t="str">
        <f>IF('Feuille de travail - évaluateur'!F228="Moyen",1,"")</f>
        <v/>
      </c>
      <c r="E228" s="67" t="str">
        <f>IF('Feuille de travail - évaluateur'!F228="Élevé",1,"")</f>
        <v/>
      </c>
    </row>
    <row r="229" spans="1:5" x14ac:dyDescent="0.25">
      <c r="A229" s="74" t="str">
        <f>'Feuille de travail - évaluateur'!A229</f>
        <v>7.4   Contrôle d’accès et surveillance</v>
      </c>
      <c r="B229" s="72">
        <f>'Feuille de travail - évaluateur'!B229</f>
        <v>0</v>
      </c>
      <c r="C229" s="73" t="str">
        <f>IF('Feuille de travail - évaluateur'!F229="Faible",1,"")</f>
        <v/>
      </c>
      <c r="D229" s="73" t="str">
        <f>IF('Feuille de travail - évaluateur'!F229="Moyen",1,"")</f>
        <v/>
      </c>
      <c r="E229" s="67" t="str">
        <f>IF('Feuille de travail - évaluateur'!F229="Élevé",1,"")</f>
        <v/>
      </c>
    </row>
    <row r="230" spans="1:5" x14ac:dyDescent="0.25">
      <c r="A230" s="60">
        <f>'Feuille de travail - évaluateur'!A230</f>
        <v>720</v>
      </c>
      <c r="B230" s="61">
        <f>'Feuille de travail - évaluateur'!B230</f>
        <v>7.4</v>
      </c>
      <c r="C230" s="67" t="str">
        <f>IF('Feuille de travail - évaluateur'!F230="Faible",1,"")</f>
        <v/>
      </c>
      <c r="D230" s="67" t="str">
        <f>IF('Feuille de travail - évaluateur'!F230="Moyen",1,"")</f>
        <v/>
      </c>
      <c r="E230" s="67" t="str">
        <f>IF('Feuille de travail - évaluateur'!F230="Élevé",1,"")</f>
        <v/>
      </c>
    </row>
    <row r="231" spans="1:5" x14ac:dyDescent="0.25">
      <c r="A231" s="60">
        <f>'Feuille de travail - évaluateur'!A231</f>
        <v>721</v>
      </c>
      <c r="B231" s="61">
        <f>'Feuille de travail - évaluateur'!B231</f>
        <v>7.4</v>
      </c>
      <c r="C231" s="67" t="str">
        <f>IF('Feuille de travail - évaluateur'!F231="Faible",1,"")</f>
        <v/>
      </c>
      <c r="D231" s="67" t="str">
        <f>IF('Feuille de travail - évaluateur'!F231="Moyen",1,"")</f>
        <v/>
      </c>
      <c r="E231" s="67" t="str">
        <f>IF('Feuille de travail - évaluateur'!F231="Élevé",1,"")</f>
        <v/>
      </c>
    </row>
    <row r="232" spans="1:5" x14ac:dyDescent="0.25">
      <c r="A232" s="60">
        <f>'Feuille de travail - évaluateur'!A232</f>
        <v>722</v>
      </c>
      <c r="B232" s="61">
        <f>'Feuille de travail - évaluateur'!B232</f>
        <v>7.4</v>
      </c>
      <c r="C232" s="67" t="str">
        <f>IF('Feuille de travail - évaluateur'!F232="Faible",1,"")</f>
        <v/>
      </c>
      <c r="D232" s="67" t="str">
        <f>IF('Feuille de travail - évaluateur'!F232="Moyen",1,"")</f>
        <v/>
      </c>
      <c r="E232" s="67" t="str">
        <f>IF('Feuille de travail - évaluateur'!F232="Élevé",1,"")</f>
        <v/>
      </c>
    </row>
    <row r="233" spans="1:5" x14ac:dyDescent="0.25">
      <c r="A233" s="60">
        <f>'Feuille de travail - évaluateur'!A233</f>
        <v>723</v>
      </c>
      <c r="B233" s="61">
        <f>'Feuille de travail - évaluateur'!B233</f>
        <v>7.4</v>
      </c>
      <c r="C233" s="67" t="str">
        <f>IF('Feuille de travail - évaluateur'!F233="Faible",1,"")</f>
        <v/>
      </c>
      <c r="D233" s="67" t="str">
        <f>IF('Feuille de travail - évaluateur'!F233="Moyen",1,"")</f>
        <v/>
      </c>
      <c r="E233" s="67" t="str">
        <f>IF('Feuille de travail - évaluateur'!F233="Élevé",1,"")</f>
        <v/>
      </c>
    </row>
    <row r="234" spans="1:5" x14ac:dyDescent="0.25">
      <c r="A234" s="60">
        <f>'Feuille de travail - évaluateur'!A234</f>
        <v>724</v>
      </c>
      <c r="B234" s="61">
        <f>'Feuille de travail - évaluateur'!B234</f>
        <v>7.4</v>
      </c>
      <c r="C234" s="67" t="str">
        <f>IF('Feuille de travail - évaluateur'!F234="Faible",1,"")</f>
        <v/>
      </c>
      <c r="D234" s="67" t="str">
        <f>IF('Feuille de travail - évaluateur'!F234="Moyen",1,"")</f>
        <v/>
      </c>
      <c r="E234" s="67" t="str">
        <f>IF('Feuille de travail - évaluateur'!F234="Élevé",1,"")</f>
        <v/>
      </c>
    </row>
    <row r="235" spans="1:5" x14ac:dyDescent="0.25">
      <c r="A235" s="60">
        <f>'Feuille de travail - évaluateur'!A235</f>
        <v>725</v>
      </c>
      <c r="B235" s="61">
        <f>'Feuille de travail - évaluateur'!B235</f>
        <v>7.4</v>
      </c>
      <c r="C235" s="67" t="str">
        <f>IF('Feuille de travail - évaluateur'!F235="Faible",1,"")</f>
        <v/>
      </c>
      <c r="D235" s="67" t="str">
        <f>IF('Feuille de travail - évaluateur'!F235="Moyen",1,"")</f>
        <v/>
      </c>
      <c r="E235" s="67" t="str">
        <f>IF('Feuille de travail - évaluateur'!F235="Élevé",1,"")</f>
        <v/>
      </c>
    </row>
    <row r="236" spans="1:5" x14ac:dyDescent="0.25">
      <c r="A236" s="60">
        <f>'Feuille de travail - évaluateur'!A236</f>
        <v>726</v>
      </c>
      <c r="B236" s="61">
        <f>'Feuille de travail - évaluateur'!B236</f>
        <v>7.4</v>
      </c>
      <c r="C236" s="67" t="str">
        <f>IF('Feuille de travail - évaluateur'!F236="Faible",1,"")</f>
        <v/>
      </c>
      <c r="D236" s="67" t="str">
        <f>IF('Feuille de travail - évaluateur'!F236="Moyen",1,"")</f>
        <v/>
      </c>
      <c r="E236" s="67" t="str">
        <f>IF('Feuille de travail - évaluateur'!F236="Élevé",1,"")</f>
        <v/>
      </c>
    </row>
    <row r="237" spans="1:5" x14ac:dyDescent="0.25">
      <c r="A237" s="60">
        <f>'Feuille de travail - évaluateur'!A237</f>
        <v>727</v>
      </c>
      <c r="B237" s="61">
        <f>'Feuille de travail - évaluateur'!B237</f>
        <v>7.4</v>
      </c>
      <c r="C237" s="67" t="str">
        <f>IF('Feuille de travail - évaluateur'!F237="Faible",1,"")</f>
        <v/>
      </c>
      <c r="D237" s="67" t="str">
        <f>IF('Feuille de travail - évaluateur'!F237="Moyen",1,"")</f>
        <v/>
      </c>
      <c r="E237" s="67" t="str">
        <f>IF('Feuille de travail - évaluateur'!F237="Élevé",1,"")</f>
        <v/>
      </c>
    </row>
    <row r="238" spans="1:5" x14ac:dyDescent="0.25">
      <c r="A238" s="60">
        <f>'Feuille de travail - évaluateur'!A238</f>
        <v>728</v>
      </c>
      <c r="B238" s="61">
        <f>'Feuille de travail - évaluateur'!B238</f>
        <v>7.4</v>
      </c>
      <c r="C238" s="67" t="str">
        <f>IF('Feuille de travail - évaluateur'!F238="Faible",1,"")</f>
        <v/>
      </c>
      <c r="D238" s="67" t="str">
        <f>IF('Feuille de travail - évaluateur'!F238="Moyen",1,"")</f>
        <v/>
      </c>
      <c r="E238" s="67" t="str">
        <f>IF('Feuille de travail - évaluateur'!F238="Élevé",1,"")</f>
        <v/>
      </c>
    </row>
    <row r="239" spans="1:5" x14ac:dyDescent="0.25">
      <c r="A239" s="60">
        <f>'Feuille de travail - évaluateur'!A239</f>
        <v>729</v>
      </c>
      <c r="B239" s="61">
        <f>'Feuille de travail - évaluateur'!B239</f>
        <v>7.4</v>
      </c>
      <c r="C239" s="67" t="str">
        <f>IF('Feuille de travail - évaluateur'!F239="Faible",1,"")</f>
        <v/>
      </c>
      <c r="D239" s="67" t="str">
        <f>IF('Feuille de travail - évaluateur'!F239="Moyen",1,"")</f>
        <v/>
      </c>
      <c r="E239" s="67" t="str">
        <f>IF('Feuille de travail - évaluateur'!F239="Élevé",1,"")</f>
        <v/>
      </c>
    </row>
    <row r="240" spans="1:5" ht="30" x14ac:dyDescent="0.25">
      <c r="A240" s="74" t="str">
        <f>'Feuille de travail - évaluateur'!A240</f>
        <v>7.5   Autres pratiques de sécurité physique et de protection</v>
      </c>
      <c r="B240" s="72">
        <f>'Feuille de travail - évaluateur'!B240</f>
        <v>0</v>
      </c>
      <c r="C240" s="73" t="str">
        <f>IF('Feuille de travail - évaluateur'!F240="Faible",1,"")</f>
        <v/>
      </c>
      <c r="D240" s="73" t="str">
        <f>IF('Feuille de travail - évaluateur'!F240="Moyen",1,"")</f>
        <v/>
      </c>
      <c r="E240" s="73" t="str">
        <f>IF('Feuille de travail - évaluateur'!F240="Élevé",1,"")</f>
        <v/>
      </c>
    </row>
    <row r="241" spans="1:5" x14ac:dyDescent="0.25">
      <c r="A241" s="60">
        <f>'Feuille de travail - évaluateur'!A241</f>
        <v>730</v>
      </c>
      <c r="B241" s="61">
        <f>'Feuille de travail - évaluateur'!B241</f>
        <v>7.5</v>
      </c>
      <c r="C241" s="67" t="str">
        <f>IF('Feuille de travail - évaluateur'!F241="Faible",1,"")</f>
        <v/>
      </c>
      <c r="D241" s="67" t="str">
        <f>IF('Feuille de travail - évaluateur'!F241="Moyen",1,"")</f>
        <v/>
      </c>
      <c r="E241" s="67" t="str">
        <f>IF('Feuille de travail - évaluateur'!F241="Élevé",1,"")</f>
        <v/>
      </c>
    </row>
    <row r="242" spans="1:5" x14ac:dyDescent="0.25">
      <c r="A242" s="60">
        <f>'Feuille de travail - évaluateur'!A242</f>
        <v>731</v>
      </c>
      <c r="B242" s="61">
        <f>'Feuille de travail - évaluateur'!B242</f>
        <v>7.5</v>
      </c>
      <c r="C242" s="67" t="str">
        <f>IF('Feuille de travail - évaluateur'!F242="Faible",1,"")</f>
        <v/>
      </c>
      <c r="D242" s="67" t="str">
        <f>IF('Feuille de travail - évaluateur'!F242="Moyen",1,"")</f>
        <v/>
      </c>
      <c r="E242" s="67" t="str">
        <f>IF('Feuille de travail - évaluateur'!F242="Élevé",1,"")</f>
        <v/>
      </c>
    </row>
    <row r="243" spans="1:5" x14ac:dyDescent="0.25">
      <c r="A243" s="60">
        <f>'Feuille de travail - évaluateur'!A243</f>
        <v>732</v>
      </c>
      <c r="B243" s="61">
        <f>'Feuille de travail - évaluateur'!B243</f>
        <v>7.5</v>
      </c>
      <c r="C243" s="67" t="str">
        <f>IF('Feuille de travail - évaluateur'!F243="Faible",1,"")</f>
        <v/>
      </c>
      <c r="D243" s="67" t="str">
        <f>IF('Feuille de travail - évaluateur'!F243="Moyen",1,"")</f>
        <v/>
      </c>
      <c r="E243" s="67" t="str">
        <f>IF('Feuille de travail - évaluateur'!F243="Élevé",1,"")</f>
        <v/>
      </c>
    </row>
    <row r="244" spans="1:5" ht="30" x14ac:dyDescent="0.25">
      <c r="A244" s="74" t="str">
        <f>'Feuille de travail - évaluateur'!A244</f>
        <v>Chapitre 8 — Sécurité des technologies de l’information</v>
      </c>
      <c r="B244" s="72">
        <f>'Feuille de travail - évaluateur'!B244</f>
        <v>0</v>
      </c>
      <c r="C244" s="73" t="str">
        <f>IF('Feuille de travail - évaluateur'!F244="Faible",1,"")</f>
        <v/>
      </c>
      <c r="D244" s="73" t="str">
        <f>IF('Feuille de travail - évaluateur'!F244="Moyen",1,"")</f>
        <v/>
      </c>
      <c r="E244" s="73" t="str">
        <f>IF('Feuille de travail - évaluateur'!F244="Élevé",1,"")</f>
        <v/>
      </c>
    </row>
    <row r="245" spans="1:5" ht="30" x14ac:dyDescent="0.25">
      <c r="A245" s="74" t="str">
        <f>'Feuille de travail - évaluateur'!A245</f>
        <v>8.2   Politiques et pratiques en matière de STI</v>
      </c>
      <c r="B245" s="72">
        <f>'Feuille de travail - évaluateur'!B245</f>
        <v>0</v>
      </c>
      <c r="C245" s="73" t="str">
        <f>IF('Feuille de travail - évaluateur'!F245="Faible",1,"")</f>
        <v/>
      </c>
      <c r="D245" s="73" t="str">
        <f>IF('Feuille de travail - évaluateur'!F245="Moyen",1,"")</f>
        <v/>
      </c>
      <c r="E245" s="73" t="str">
        <f>IF('Feuille de travail - évaluateur'!F245="Élevé",1,"")</f>
        <v/>
      </c>
    </row>
    <row r="246" spans="1:5" x14ac:dyDescent="0.25">
      <c r="A246" s="60">
        <f>'Feuille de travail - évaluateur'!A246</f>
        <v>801</v>
      </c>
      <c r="B246" s="61">
        <f>'Feuille de travail - évaluateur'!B246</f>
        <v>8.1999999999999993</v>
      </c>
      <c r="C246" s="67" t="str">
        <f>IF('Feuille de travail - évaluateur'!F246="Faible",1,"")</f>
        <v/>
      </c>
      <c r="D246" s="67" t="str">
        <f>IF('Feuille de travail - évaluateur'!F246="Moyen",1,"")</f>
        <v/>
      </c>
      <c r="E246" s="67" t="str">
        <f>IF('Feuille de travail - évaluateur'!F246="Élevé",1,"")</f>
        <v/>
      </c>
    </row>
    <row r="247" spans="1:5" x14ac:dyDescent="0.25">
      <c r="A247" s="60">
        <f>'Feuille de travail - évaluateur'!A247</f>
        <v>802</v>
      </c>
      <c r="B247" s="61">
        <f>'Feuille de travail - évaluateur'!B247</f>
        <v>8.1999999999999993</v>
      </c>
      <c r="C247" s="67" t="str">
        <f>IF('Feuille de travail - évaluateur'!F247="Faible",1,"")</f>
        <v/>
      </c>
      <c r="D247" s="67" t="str">
        <f>IF('Feuille de travail - évaluateur'!F247="Moyen",1,"")</f>
        <v/>
      </c>
      <c r="E247" s="67" t="str">
        <f>IF('Feuille de travail - évaluateur'!F247="Élevé",1,"")</f>
        <v/>
      </c>
    </row>
    <row r="248" spans="1:5" x14ac:dyDescent="0.25">
      <c r="A248" s="60">
        <f>'Feuille de travail - évaluateur'!A248</f>
        <v>803</v>
      </c>
      <c r="B248" s="61">
        <f>'Feuille de travail - évaluateur'!B248</f>
        <v>8.1999999999999993</v>
      </c>
      <c r="C248" s="67" t="str">
        <f>IF('Feuille de travail - évaluateur'!F248="Faible",1,"")</f>
        <v/>
      </c>
      <c r="D248" s="67" t="str">
        <f>IF('Feuille de travail - évaluateur'!F248="Moyen",1,"")</f>
        <v/>
      </c>
      <c r="E248" s="67" t="str">
        <f>IF('Feuille de travail - évaluateur'!F248="Élevé",1,"")</f>
        <v/>
      </c>
    </row>
    <row r="249" spans="1:5" x14ac:dyDescent="0.25">
      <c r="A249" s="60">
        <f>'Feuille de travail - évaluateur'!A249</f>
        <v>804</v>
      </c>
      <c r="B249" s="61">
        <f>'Feuille de travail - évaluateur'!B249</f>
        <v>8.1999999999999993</v>
      </c>
      <c r="C249" s="67" t="str">
        <f>IF('Feuille de travail - évaluateur'!F249="Faible",1,"")</f>
        <v/>
      </c>
      <c r="D249" s="67" t="str">
        <f>IF('Feuille de travail - évaluateur'!F249="Moyen",1,"")</f>
        <v/>
      </c>
      <c r="E249" s="67" t="str">
        <f>IF('Feuille de travail - évaluateur'!F249="Élevé",1,"")</f>
        <v/>
      </c>
    </row>
    <row r="250" spans="1:5" x14ac:dyDescent="0.25">
      <c r="A250" s="60">
        <f>'Feuille de travail - évaluateur'!A250</f>
        <v>805</v>
      </c>
      <c r="B250" s="61">
        <f>'Feuille de travail - évaluateur'!B250</f>
        <v>8.1999999999999993</v>
      </c>
      <c r="C250" s="67" t="str">
        <f>IF('Feuille de travail - évaluateur'!F250="Faible",1,"")</f>
        <v/>
      </c>
      <c r="D250" s="67" t="str">
        <f>IF('Feuille de travail - évaluateur'!F250="Moyen",1,"")</f>
        <v/>
      </c>
      <c r="E250" s="67" t="str">
        <f>IF('Feuille de travail - évaluateur'!F250="Élevé",1,"")</f>
        <v/>
      </c>
    </row>
    <row r="251" spans="1:5" x14ac:dyDescent="0.25">
      <c r="A251" s="60">
        <f>'Feuille de travail - évaluateur'!A251</f>
        <v>806</v>
      </c>
      <c r="B251" s="61">
        <f>'Feuille de travail - évaluateur'!B251</f>
        <v>8.1999999999999993</v>
      </c>
      <c r="C251" s="67" t="str">
        <f>IF('Feuille de travail - évaluateur'!F251="Faible",1,"")</f>
        <v/>
      </c>
      <c r="D251" s="67" t="str">
        <f>IF('Feuille de travail - évaluateur'!F251="Moyen",1,"")</f>
        <v/>
      </c>
      <c r="E251" s="67" t="str">
        <f>IF('Feuille de travail - évaluateur'!F251="Élevé",1,"")</f>
        <v/>
      </c>
    </row>
    <row r="252" spans="1:5" x14ac:dyDescent="0.25">
      <c r="A252" s="60">
        <f>'Feuille de travail - évaluateur'!A252</f>
        <v>807</v>
      </c>
      <c r="B252" s="61">
        <f>'Feuille de travail - évaluateur'!B252</f>
        <v>8.1999999999999993</v>
      </c>
      <c r="C252" s="67" t="str">
        <f>IF('Feuille de travail - évaluateur'!F252="Faible",1,"")</f>
        <v/>
      </c>
      <c r="D252" s="67" t="str">
        <f>IF('Feuille de travail - évaluateur'!F252="Moyen",1,"")</f>
        <v/>
      </c>
      <c r="E252" s="67" t="str">
        <f>IF('Feuille de travail - évaluateur'!F252="Élevé",1,"")</f>
        <v/>
      </c>
    </row>
    <row r="253" spans="1:5" x14ac:dyDescent="0.25">
      <c r="A253" s="60">
        <f>'Feuille de travail - évaluateur'!A253</f>
        <v>808</v>
      </c>
      <c r="B253" s="61">
        <f>'Feuille de travail - évaluateur'!B253</f>
        <v>8.1999999999999993</v>
      </c>
      <c r="C253" s="67" t="str">
        <f>IF('Feuille de travail - évaluateur'!F253="Faible",1,"")</f>
        <v/>
      </c>
      <c r="D253" s="67" t="str">
        <f>IF('Feuille de travail - évaluateur'!F253="Moyen",1,"")</f>
        <v/>
      </c>
      <c r="E253" s="67" t="str">
        <f>IF('Feuille de travail - évaluateur'!F253="Élevé",1,"")</f>
        <v/>
      </c>
    </row>
    <row r="254" spans="1:5" x14ac:dyDescent="0.25">
      <c r="A254" s="60">
        <f>'Feuille de travail - évaluateur'!A254</f>
        <v>809</v>
      </c>
      <c r="B254" s="61">
        <f>'Feuille de travail - évaluateur'!B254</f>
        <v>8.1999999999999993</v>
      </c>
      <c r="C254" s="67" t="str">
        <f>IF('Feuille de travail - évaluateur'!F254="Faible",1,"")</f>
        <v/>
      </c>
      <c r="D254" s="67" t="str">
        <f>IF('Feuille de travail - évaluateur'!F254="Moyen",1,"")</f>
        <v/>
      </c>
      <c r="E254" s="67" t="str">
        <f>IF('Feuille de travail - évaluateur'!F254="Élevé",1,"")</f>
        <v/>
      </c>
    </row>
    <row r="255" spans="1:5" x14ac:dyDescent="0.25">
      <c r="A255" s="60">
        <f>'Feuille de travail - évaluateur'!A255</f>
        <v>810</v>
      </c>
      <c r="B255" s="61">
        <f>'Feuille de travail - évaluateur'!B255</f>
        <v>8.1999999999999993</v>
      </c>
      <c r="C255" s="67" t="str">
        <f>IF('Feuille de travail - évaluateur'!F255="Faible",1,"")</f>
        <v/>
      </c>
      <c r="D255" s="67" t="str">
        <f>IF('Feuille de travail - évaluateur'!F255="Moyen",1,"")</f>
        <v/>
      </c>
      <c r="E255" s="67" t="str">
        <f>IF('Feuille de travail - évaluateur'!F255="Élevé",1,"")</f>
        <v/>
      </c>
    </row>
    <row r="256" spans="1:5" x14ac:dyDescent="0.25">
      <c r="A256" s="60">
        <f>'Feuille de travail - évaluateur'!A256</f>
        <v>811</v>
      </c>
      <c r="B256" s="61">
        <f>'Feuille de travail - évaluateur'!B256</f>
        <v>8.1999999999999993</v>
      </c>
      <c r="C256" s="67" t="str">
        <f>IF('Feuille de travail - évaluateur'!F256="Faible",1,"")</f>
        <v/>
      </c>
      <c r="D256" s="67" t="str">
        <f>IF('Feuille de travail - évaluateur'!F256="Moyen",1,"")</f>
        <v/>
      </c>
      <c r="E256" s="67" t="str">
        <f>IF('Feuille de travail - évaluateur'!F256="Élevé",1,"")</f>
        <v/>
      </c>
    </row>
    <row r="257" spans="1:5" x14ac:dyDescent="0.25">
      <c r="A257" s="60">
        <f>'Feuille de travail - évaluateur'!A257</f>
        <v>812</v>
      </c>
      <c r="B257" s="61">
        <f>'Feuille de travail - évaluateur'!B257</f>
        <v>8.1999999999999993</v>
      </c>
      <c r="C257" s="67" t="str">
        <f>IF('Feuille de travail - évaluateur'!F257="Faible",1,"")</f>
        <v/>
      </c>
      <c r="D257" s="67" t="str">
        <f>IF('Feuille de travail - évaluateur'!F257="Moyen",1,"")</f>
        <v/>
      </c>
      <c r="E257" s="67" t="str">
        <f>IF('Feuille de travail - évaluateur'!F257="Élevé",1,"")</f>
        <v/>
      </c>
    </row>
    <row r="258" spans="1:5" x14ac:dyDescent="0.25">
      <c r="A258" s="74" t="str">
        <f>'Feuille de travail - évaluateur'!A258</f>
        <v>8.3   Sécurité des utilisateurs</v>
      </c>
      <c r="B258" s="72">
        <f>'Feuille de travail - évaluateur'!B258</f>
        <v>0</v>
      </c>
      <c r="C258" s="73" t="str">
        <f>IF('Feuille de travail - évaluateur'!F258="Faible",1,"")</f>
        <v/>
      </c>
      <c r="D258" s="73" t="str">
        <f>IF('Feuille de travail - évaluateur'!F258="Moyen",1,"")</f>
        <v/>
      </c>
      <c r="E258" s="73" t="str">
        <f>IF('Feuille de travail - évaluateur'!F258="Élevé",1,"")</f>
        <v/>
      </c>
    </row>
    <row r="259" spans="1:5" x14ac:dyDescent="0.25">
      <c r="A259" s="60">
        <f>'Feuille de travail - évaluateur'!A259</f>
        <v>813</v>
      </c>
      <c r="B259" s="61" t="str">
        <f>'Feuille de travail - évaluateur'!B259</f>
        <v>8.3.1</v>
      </c>
      <c r="C259" s="67" t="str">
        <f>IF('Feuille de travail - évaluateur'!F259="Faible",1,"")</f>
        <v/>
      </c>
      <c r="D259" s="67" t="str">
        <f>IF('Feuille de travail - évaluateur'!F259="Moyen",1,"")</f>
        <v/>
      </c>
      <c r="E259" s="67" t="str">
        <f>IF('Feuille de travail - évaluateur'!F259="Élevé",1,"")</f>
        <v/>
      </c>
    </row>
    <row r="260" spans="1:5" x14ac:dyDescent="0.25">
      <c r="A260" s="60">
        <f>'Feuille de travail - évaluateur'!A260</f>
        <v>814</v>
      </c>
      <c r="B260" s="61" t="str">
        <f>'Feuille de travail - évaluateur'!B260</f>
        <v>8.3.1</v>
      </c>
      <c r="C260" s="67" t="str">
        <f>IF('Feuille de travail - évaluateur'!F260="Faible",1,"")</f>
        <v/>
      </c>
      <c r="D260" s="67" t="str">
        <f>IF('Feuille de travail - évaluateur'!F260="Moyen",1,"")</f>
        <v/>
      </c>
      <c r="E260" s="67" t="str">
        <f>IF('Feuille de travail - évaluateur'!F260="Élevé",1,"")</f>
        <v/>
      </c>
    </row>
    <row r="261" spans="1:5" x14ac:dyDescent="0.25">
      <c r="A261" s="60">
        <f>'Feuille de travail - évaluateur'!A261</f>
        <v>815</v>
      </c>
      <c r="B261" s="61" t="str">
        <f>'Feuille de travail - évaluateur'!B261</f>
        <v>8.3.1</v>
      </c>
      <c r="C261" s="67" t="str">
        <f>IF('Feuille de travail - évaluateur'!F261="Faible",1,"")</f>
        <v/>
      </c>
      <c r="D261" s="67" t="str">
        <f>IF('Feuille de travail - évaluateur'!F261="Moyen",1,"")</f>
        <v/>
      </c>
      <c r="E261" s="67" t="str">
        <f>IF('Feuille de travail - évaluateur'!F261="Élevé",1,"")</f>
        <v/>
      </c>
    </row>
    <row r="262" spans="1:5" x14ac:dyDescent="0.25">
      <c r="A262" s="60">
        <f>'Feuille de travail - évaluateur'!A262</f>
        <v>816</v>
      </c>
      <c r="B262" s="61" t="str">
        <f>'Feuille de travail - évaluateur'!B262</f>
        <v>8.3.1</v>
      </c>
      <c r="C262" s="67" t="str">
        <f>IF('Feuille de travail - évaluateur'!F262="Faible",1,"")</f>
        <v/>
      </c>
      <c r="D262" s="67" t="str">
        <f>IF('Feuille de travail - évaluateur'!F262="Moyen",1,"")</f>
        <v/>
      </c>
      <c r="E262" s="67" t="str">
        <f>IF('Feuille de travail - évaluateur'!F262="Élevé",1,"")</f>
        <v/>
      </c>
    </row>
    <row r="263" spans="1:5" x14ac:dyDescent="0.25">
      <c r="A263" s="60">
        <f>'Feuille de travail - évaluateur'!A263</f>
        <v>817</v>
      </c>
      <c r="B263" s="61" t="str">
        <f>'Feuille de travail - évaluateur'!B263</f>
        <v>8.3.2</v>
      </c>
      <c r="C263" s="67" t="str">
        <f>IF('Feuille de travail - évaluateur'!F263="Faible",1,"")</f>
        <v/>
      </c>
      <c r="D263" s="67" t="str">
        <f>IF('Feuille de travail - évaluateur'!F263="Moyen",1,"")</f>
        <v/>
      </c>
      <c r="E263" s="67" t="str">
        <f>IF('Feuille de travail - évaluateur'!F263="Élevé",1,"")</f>
        <v/>
      </c>
    </row>
    <row r="264" spans="1:5" x14ac:dyDescent="0.25">
      <c r="A264" s="60">
        <f>'Feuille de travail - évaluateur'!A264</f>
        <v>818</v>
      </c>
      <c r="B264" s="61" t="str">
        <f>'Feuille de travail - évaluateur'!B264</f>
        <v>8.3.2</v>
      </c>
      <c r="C264" s="67" t="str">
        <f>IF('Feuille de travail - évaluateur'!F264="Faible",1,"")</f>
        <v/>
      </c>
      <c r="D264" s="67" t="str">
        <f>IF('Feuille de travail - évaluateur'!F264="Moyen",1,"")</f>
        <v/>
      </c>
      <c r="E264" s="67" t="str">
        <f>IF('Feuille de travail - évaluateur'!F264="Élevé",1,"")</f>
        <v/>
      </c>
    </row>
    <row r="265" spans="1:5" x14ac:dyDescent="0.25">
      <c r="A265" s="60">
        <f>'Feuille de travail - évaluateur'!A265</f>
        <v>819</v>
      </c>
      <c r="B265" s="61" t="str">
        <f>'Feuille de travail - évaluateur'!B265</f>
        <v>8.3.2</v>
      </c>
      <c r="C265" s="67" t="str">
        <f>IF('Feuille de travail - évaluateur'!F265="Faible",1,"")</f>
        <v/>
      </c>
      <c r="D265" s="67" t="str">
        <f>IF('Feuille de travail - évaluateur'!F265="Moyen",1,"")</f>
        <v/>
      </c>
      <c r="E265" s="67" t="str">
        <f>IF('Feuille de travail - évaluateur'!F265="Élevé",1,"")</f>
        <v/>
      </c>
    </row>
    <row r="266" spans="1:5" x14ac:dyDescent="0.25">
      <c r="A266" s="60">
        <f>'Feuille de travail - évaluateur'!A266</f>
        <v>820</v>
      </c>
      <c r="B266" s="61" t="str">
        <f>'Feuille de travail - évaluateur'!B266</f>
        <v>8.3.2</v>
      </c>
      <c r="C266" s="67" t="str">
        <f>IF('Feuille de travail - évaluateur'!F266="Faible",1,"")</f>
        <v/>
      </c>
      <c r="D266" s="67" t="str">
        <f>IF('Feuille de travail - évaluateur'!F266="Moyen",1,"")</f>
        <v/>
      </c>
      <c r="E266" s="67" t="str">
        <f>IF('Feuille de travail - évaluateur'!F266="Élevé",1,"")</f>
        <v/>
      </c>
    </row>
    <row r="267" spans="1:5" x14ac:dyDescent="0.25">
      <c r="A267" s="74" t="str">
        <f>'Feuille de travail - évaluateur'!A267</f>
        <v xml:space="preserve"> 8.4   Personnel responsable de la TI</v>
      </c>
      <c r="B267" s="72">
        <f>'Feuille de travail - évaluateur'!B267</f>
        <v>0</v>
      </c>
      <c r="C267" s="73" t="str">
        <f>IF('Feuille de travail - évaluateur'!F267="Faible",1,"")</f>
        <v/>
      </c>
      <c r="D267" s="73" t="str">
        <f>IF('Feuille de travail - évaluateur'!F267="Moyen",1,"")</f>
        <v/>
      </c>
      <c r="E267" s="73" t="str">
        <f>IF('Feuille de travail - évaluateur'!F267="Élevé",1,"")</f>
        <v/>
      </c>
    </row>
    <row r="268" spans="1:5" x14ac:dyDescent="0.25">
      <c r="A268" s="60">
        <f>'Feuille de travail - évaluateur'!A268</f>
        <v>821</v>
      </c>
      <c r="B268" s="61">
        <f>'Feuille de travail - évaluateur'!B268</f>
        <v>8.4</v>
      </c>
      <c r="C268" s="67" t="str">
        <f>IF('Feuille de travail - évaluateur'!F268="Faible",1,"")</f>
        <v/>
      </c>
      <c r="D268" s="67" t="str">
        <f>IF('Feuille de travail - évaluateur'!F268="Moyen",1,"")</f>
        <v/>
      </c>
      <c r="E268" s="67" t="str">
        <f>IF('Feuille de travail - évaluateur'!F268="Élevé",1,"")</f>
        <v/>
      </c>
    </row>
    <row r="269" spans="1:5" x14ac:dyDescent="0.25">
      <c r="A269" s="60">
        <f>'Feuille de travail - évaluateur'!A269</f>
        <v>822</v>
      </c>
      <c r="B269" s="61">
        <f>'Feuille de travail - évaluateur'!B269</f>
        <v>8.4</v>
      </c>
      <c r="C269" s="67" t="str">
        <f>IF('Feuille de travail - évaluateur'!F269="Faible",1,"")</f>
        <v/>
      </c>
      <c r="D269" s="67" t="str">
        <f>IF('Feuille de travail - évaluateur'!F269="Moyen",1,"")</f>
        <v/>
      </c>
      <c r="E269" s="67" t="str">
        <f>IF('Feuille de travail - évaluateur'!F269="Élevé",1,"")</f>
        <v/>
      </c>
    </row>
    <row r="270" spans="1:5" x14ac:dyDescent="0.25">
      <c r="A270" s="60">
        <f>'Feuille de travail - évaluateur'!A270</f>
        <v>823</v>
      </c>
      <c r="B270" s="61">
        <f>'Feuille de travail - évaluateur'!B270</f>
        <v>8.4</v>
      </c>
      <c r="C270" s="67" t="str">
        <f>IF('Feuille de travail - évaluateur'!F270="Faible",1,"")</f>
        <v/>
      </c>
      <c r="D270" s="67" t="str">
        <f>IF('Feuille de travail - évaluateur'!F270="Moyen",1,"")</f>
        <v/>
      </c>
      <c r="E270" s="67" t="str">
        <f>IF('Feuille de travail - évaluateur'!F270="Élevé",1,"")</f>
        <v/>
      </c>
    </row>
    <row r="271" spans="1:5" x14ac:dyDescent="0.25">
      <c r="A271" s="60">
        <f>'Feuille de travail - évaluateur'!A271</f>
        <v>824</v>
      </c>
      <c r="B271" s="61">
        <f>'Feuille de travail - évaluateur'!B271</f>
        <v>8.4</v>
      </c>
      <c r="C271" s="67" t="str">
        <f>IF('Feuille de travail - évaluateur'!F271="Faible",1,"")</f>
        <v/>
      </c>
      <c r="D271" s="67" t="str">
        <f>IF('Feuille de travail - évaluateur'!F271="Moyen",1,"")</f>
        <v/>
      </c>
      <c r="E271" s="67" t="str">
        <f>IF('Feuille de travail - évaluateur'!F271="Élevé",1,"")</f>
        <v/>
      </c>
    </row>
    <row r="272" spans="1:5" ht="45" x14ac:dyDescent="0.25">
      <c r="A272" s="74" t="str">
        <f>'Feuille de travail - évaluateur'!A272</f>
        <v>Chapitre 9 - Protéger et promouvoir l'intégrité du personnel et  de l'organisation</v>
      </c>
      <c r="B272" s="72">
        <f>'Feuille de travail - évaluateur'!B272</f>
        <v>0</v>
      </c>
      <c r="C272" s="73" t="str">
        <f>IF('Feuille de travail - évaluateur'!F272="Faible",1,"")</f>
        <v/>
      </c>
      <c r="D272" s="73" t="str">
        <f>IF('Feuille de travail - évaluateur'!F272="Moyen",1,"")</f>
        <v/>
      </c>
      <c r="E272" s="73" t="str">
        <f>IF('Feuille de travail - évaluateur'!F272="Élevé",1,"")</f>
        <v/>
      </c>
    </row>
    <row r="273" spans="1:5" ht="45" x14ac:dyDescent="0.25">
      <c r="A273" s="74" t="str">
        <f>'Feuille de travail - évaluateur'!A273</f>
        <v>9.2   Autorisations de sécurité et séances d'information en matière de sécurité</v>
      </c>
      <c r="B273" s="72">
        <f>'Feuille de travail - évaluateur'!B273</f>
        <v>0</v>
      </c>
      <c r="C273" s="73" t="str">
        <f>IF('Feuille de travail - évaluateur'!F273="Faible",1,"")</f>
        <v/>
      </c>
      <c r="D273" s="73" t="str">
        <f>IF('Feuille de travail - évaluateur'!F273="Moyen",1,"")</f>
        <v/>
      </c>
      <c r="E273" s="73" t="str">
        <f>IF('Feuille de travail - évaluateur'!F273="Élevé",1,"")</f>
        <v/>
      </c>
    </row>
    <row r="274" spans="1:5" x14ac:dyDescent="0.25">
      <c r="A274" s="60">
        <f>'Feuille de travail - évaluateur'!A274</f>
        <v>901</v>
      </c>
      <c r="B274" s="61" t="str">
        <f>'Feuille de travail - évaluateur'!B274</f>
        <v>9.2.1</v>
      </c>
      <c r="C274" s="67" t="str">
        <f>IF('Feuille de travail - évaluateur'!F274="Faible",1,"")</f>
        <v/>
      </c>
      <c r="D274" s="67" t="str">
        <f>IF('Feuille de travail - évaluateur'!F274="Moyen",1,"")</f>
        <v/>
      </c>
      <c r="E274" s="67" t="str">
        <f>IF('Feuille de travail - évaluateur'!F274="Élevé",1,"")</f>
        <v/>
      </c>
    </row>
    <row r="275" spans="1:5" x14ac:dyDescent="0.25">
      <c r="A275" s="60">
        <f>'Feuille de travail - évaluateur'!A275</f>
        <v>902</v>
      </c>
      <c r="B275" s="61" t="str">
        <f>'Feuille de travail - évaluateur'!B275</f>
        <v>9.2.1</v>
      </c>
      <c r="C275" s="67" t="str">
        <f>IF('Feuille de travail - évaluateur'!F275="Faible",1,"")</f>
        <v/>
      </c>
      <c r="D275" s="67" t="str">
        <f>IF('Feuille de travail - évaluateur'!F275="Moyen",1,"")</f>
        <v/>
      </c>
      <c r="E275" s="67" t="str">
        <f>IF('Feuille de travail - évaluateur'!F275="Élevé",1,"")</f>
        <v/>
      </c>
    </row>
    <row r="276" spans="1:5" x14ac:dyDescent="0.25">
      <c r="A276" s="60">
        <f>'Feuille de travail - évaluateur'!A276</f>
        <v>903</v>
      </c>
      <c r="B276" s="61" t="str">
        <f>'Feuille de travail - évaluateur'!B276</f>
        <v>9.2.1</v>
      </c>
      <c r="C276" s="67" t="str">
        <f>IF('Feuille de travail - évaluateur'!F276="Faible",1,"")</f>
        <v/>
      </c>
      <c r="D276" s="67" t="str">
        <f>IF('Feuille de travail - évaluateur'!F276="Moyen",1,"")</f>
        <v/>
      </c>
      <c r="E276" s="67" t="str">
        <f>IF('Feuille de travail - évaluateur'!F276="Élevé",1,"")</f>
        <v/>
      </c>
    </row>
    <row r="277" spans="1:5" x14ac:dyDescent="0.25">
      <c r="A277" s="60">
        <f>'Feuille de travail - évaluateur'!A277</f>
        <v>904</v>
      </c>
      <c r="B277" s="61" t="str">
        <f>'Feuille de travail - évaluateur'!B277</f>
        <v>9.2.1</v>
      </c>
      <c r="C277" s="67" t="str">
        <f>IF('Feuille de travail - évaluateur'!F277="Faible",1,"")</f>
        <v/>
      </c>
      <c r="D277" s="67" t="str">
        <f>IF('Feuille de travail - évaluateur'!F277="Moyen",1,"")</f>
        <v/>
      </c>
      <c r="E277" s="67" t="str">
        <f>IF('Feuille de travail - évaluateur'!F277="Élevé",1,"")</f>
        <v/>
      </c>
    </row>
    <row r="278" spans="1:5" x14ac:dyDescent="0.25">
      <c r="A278" s="60">
        <f>'Feuille de travail - évaluateur'!A278</f>
        <v>905</v>
      </c>
      <c r="B278" s="61" t="str">
        <f>'Feuille de travail - évaluateur'!B278</f>
        <v>9.2.1</v>
      </c>
      <c r="C278" s="67" t="str">
        <f>IF('Feuille de travail - évaluateur'!F278="Faible",1,"")</f>
        <v/>
      </c>
      <c r="D278" s="67" t="str">
        <f>IF('Feuille de travail - évaluateur'!F278="Moyen",1,"")</f>
        <v/>
      </c>
      <c r="E278" s="67" t="str">
        <f>IF('Feuille de travail - évaluateur'!F278="Élevé",1,"")</f>
        <v/>
      </c>
    </row>
    <row r="279" spans="1:5" x14ac:dyDescent="0.25">
      <c r="A279" s="60">
        <f>'Feuille de travail - évaluateur'!A279</f>
        <v>906</v>
      </c>
      <c r="B279" s="61" t="str">
        <f>'Feuille de travail - évaluateur'!B279</f>
        <v>9.2.2</v>
      </c>
      <c r="C279" s="67" t="str">
        <f>IF('Feuille de travail - évaluateur'!F279="Faible",1,"")</f>
        <v/>
      </c>
      <c r="D279" s="67" t="str">
        <f>IF('Feuille de travail - évaluateur'!F279="Moyen",1,"")</f>
        <v/>
      </c>
      <c r="E279" s="67" t="str">
        <f>IF('Feuille de travail - évaluateur'!F279="Élevé",1,"")</f>
        <v/>
      </c>
    </row>
    <row r="280" spans="1:5" x14ac:dyDescent="0.25">
      <c r="A280" s="60">
        <f>'Feuille de travail - évaluateur'!A280</f>
        <v>907</v>
      </c>
      <c r="B280" s="61" t="str">
        <f>'Feuille de travail - évaluateur'!B280</f>
        <v>9.2.3</v>
      </c>
      <c r="C280" s="67" t="str">
        <f>IF('Feuille de travail - évaluateur'!F280="Faible",1,"")</f>
        <v/>
      </c>
      <c r="D280" s="67" t="str">
        <f>IF('Feuille de travail - évaluateur'!F280="Moyen",1,"")</f>
        <v/>
      </c>
      <c r="E280" s="67" t="str">
        <f>IF('Feuille de travail - évaluateur'!F280="Élevé",1,"")</f>
        <v/>
      </c>
    </row>
    <row r="281" spans="1:5" x14ac:dyDescent="0.25">
      <c r="A281" s="60">
        <f>'Feuille de travail - évaluateur'!A281</f>
        <v>908</v>
      </c>
      <c r="B281" s="61" t="str">
        <f>'Feuille de travail - évaluateur'!B281</f>
        <v>9.2.4</v>
      </c>
      <c r="C281" s="67" t="str">
        <f>IF('Feuille de travail - évaluateur'!F281="Faible",1,"")</f>
        <v/>
      </c>
      <c r="D281" s="67" t="str">
        <f>IF('Feuille de travail - évaluateur'!F281="Moyen",1,"")</f>
        <v/>
      </c>
      <c r="E281" s="67" t="str">
        <f>IF('Feuille de travail - évaluateur'!F281="Élevé",1,"")</f>
        <v/>
      </c>
    </row>
    <row r="282" spans="1:5" x14ac:dyDescent="0.25">
      <c r="A282" s="60">
        <f>'Feuille de travail - évaluateur'!A282</f>
        <v>909</v>
      </c>
      <c r="B282" s="61" t="str">
        <f>'Feuille de travail - évaluateur'!B282</f>
        <v>9.2.5</v>
      </c>
      <c r="C282" s="67" t="str">
        <f>IF('Feuille de travail - évaluateur'!F282="Faible",1,"")</f>
        <v/>
      </c>
      <c r="D282" s="67" t="str">
        <f>IF('Feuille de travail - évaluateur'!F282="Moyen",1,"")</f>
        <v/>
      </c>
      <c r="E282" s="67" t="str">
        <f>IF('Feuille de travail - évaluateur'!F282="Élevé",1,"")</f>
        <v/>
      </c>
    </row>
    <row r="283" spans="1:5" x14ac:dyDescent="0.25">
      <c r="A283" s="60">
        <f>'Feuille de travail - évaluateur'!A283</f>
        <v>910</v>
      </c>
      <c r="B283" s="61" t="str">
        <f>'Feuille de travail - évaluateur'!B283</f>
        <v>9.2.5</v>
      </c>
      <c r="C283" s="67" t="str">
        <f>IF('Feuille de travail - évaluateur'!F283="Faible",1,"")</f>
        <v/>
      </c>
      <c r="D283" s="67" t="str">
        <f>IF('Feuille de travail - évaluateur'!F283="Moyen",1,"")</f>
        <v/>
      </c>
      <c r="E283" s="67" t="str">
        <f>IF('Feuille de travail - évaluateur'!F283="Élevé",1,"")</f>
        <v/>
      </c>
    </row>
    <row r="284" spans="1:5" x14ac:dyDescent="0.25">
      <c r="A284" s="60">
        <f>'Feuille de travail - évaluateur'!A284</f>
        <v>0</v>
      </c>
      <c r="B284" s="61">
        <f>'Feuille de travail - évaluateur'!B284</f>
        <v>0</v>
      </c>
      <c r="C284" s="67" t="str">
        <f>IF('Feuille de travail - évaluateur'!F284="Faible",1,"")</f>
        <v/>
      </c>
      <c r="D284" s="67" t="str">
        <f>IF('Feuille de travail - évaluateur'!F284="Moyen",1,"")</f>
        <v/>
      </c>
      <c r="E284" s="67" t="str">
        <f>IF('Feuille de travail - évaluateur'!F284="Élevé",1,"")</f>
        <v/>
      </c>
    </row>
    <row r="285" spans="1:5" x14ac:dyDescent="0.25">
      <c r="A285" s="60">
        <f>'Feuille de travail - évaluateur'!A285</f>
        <v>911</v>
      </c>
      <c r="B285" s="61" t="str">
        <f>'Feuille de travail - évaluateur'!B285</f>
        <v>9.2.5</v>
      </c>
      <c r="C285" s="67" t="str">
        <f>IF('Feuille de travail - évaluateur'!F285="Faible",1,"")</f>
        <v/>
      </c>
      <c r="D285" s="67" t="str">
        <f>IF('Feuille de travail - évaluateur'!F285="Moyen",1,"")</f>
        <v/>
      </c>
      <c r="E285" s="67" t="str">
        <f>IF('Feuille de travail - évaluateur'!F285="Élevé",1,"")</f>
        <v/>
      </c>
    </row>
    <row r="286" spans="1:5" x14ac:dyDescent="0.25">
      <c r="A286" s="74" t="str">
        <f>'Feuille de travail - évaluateur'!A286</f>
        <v>9.3   Organisation du travail</v>
      </c>
      <c r="B286" s="72">
        <f>'Feuille de travail - évaluateur'!B286</f>
        <v>0</v>
      </c>
      <c r="C286" s="73" t="str">
        <f>IF('Feuille de travail - évaluateur'!F286="Faible",1,"")</f>
        <v/>
      </c>
      <c r="D286" s="73" t="str">
        <f>IF('Feuille de travail - évaluateur'!F286="Moyen",1,"")</f>
        <v/>
      </c>
      <c r="E286" s="73" t="str">
        <f>IF('Feuille de travail - évaluateur'!F286="Élevé",1,"")</f>
        <v/>
      </c>
    </row>
    <row r="287" spans="1:5" x14ac:dyDescent="0.25">
      <c r="A287" s="60">
        <f>'Feuille de travail - évaluateur'!A287</f>
        <v>912</v>
      </c>
      <c r="B287" s="61" t="str">
        <f>'Feuille de travail - évaluateur'!B287</f>
        <v>9.3.1</v>
      </c>
      <c r="C287" s="67" t="str">
        <f>IF('Feuille de travail - évaluateur'!F287="Faible",1,"")</f>
        <v/>
      </c>
      <c r="D287" s="67" t="str">
        <f>IF('Feuille de travail - évaluateur'!F287="Moyen",1,"")</f>
        <v/>
      </c>
      <c r="E287" s="67" t="str">
        <f>IF('Feuille de travail - évaluateur'!F287="Élevé",1,"")</f>
        <v/>
      </c>
    </row>
    <row r="288" spans="1:5" x14ac:dyDescent="0.25">
      <c r="A288" s="60">
        <f>'Feuille de travail - évaluateur'!A288</f>
        <v>913</v>
      </c>
      <c r="B288" s="61" t="str">
        <f>'Feuille de travail - évaluateur'!B288</f>
        <v>9.3.2</v>
      </c>
      <c r="C288" s="67" t="str">
        <f>IF('Feuille de travail - évaluateur'!F288="Faible",1,"")</f>
        <v/>
      </c>
      <c r="D288" s="67" t="str">
        <f>IF('Feuille de travail - évaluateur'!F288="Moyen",1,"")</f>
        <v/>
      </c>
      <c r="E288" s="67" t="str">
        <f>IF('Feuille de travail - évaluateur'!F288="Élevé",1,"")</f>
        <v/>
      </c>
    </row>
    <row r="289" spans="1:5" x14ac:dyDescent="0.25">
      <c r="A289" s="60">
        <f>'Feuille de travail - évaluateur'!A289</f>
        <v>914</v>
      </c>
      <c r="B289" s="61" t="str">
        <f>'Feuille de travail - évaluateur'!B289</f>
        <v>9.3.2</v>
      </c>
      <c r="C289" s="67" t="str">
        <f>IF('Feuille de travail - évaluateur'!F289="Faible",1,"")</f>
        <v/>
      </c>
      <c r="D289" s="67" t="str">
        <f>IF('Feuille de travail - évaluateur'!F289="Moyen",1,"")</f>
        <v/>
      </c>
      <c r="E289" s="67" t="str">
        <f>IF('Feuille de travail - évaluateur'!F289="Élevé",1,"")</f>
        <v/>
      </c>
    </row>
    <row r="290" spans="1:5" x14ac:dyDescent="0.25">
      <c r="A290" s="60">
        <f>'Feuille de travail - évaluateur'!A290</f>
        <v>915</v>
      </c>
      <c r="B290" s="61" t="str">
        <f>'Feuille de travail - évaluateur'!B290</f>
        <v>9.3.2</v>
      </c>
      <c r="C290" s="67" t="str">
        <f>IF('Feuille de travail - évaluateur'!F290="Faible",1,"")</f>
        <v/>
      </c>
      <c r="D290" s="67" t="str">
        <f>IF('Feuille de travail - évaluateur'!F290="Moyen",1,"")</f>
        <v/>
      </c>
      <c r="E290" s="67" t="str">
        <f>IF('Feuille de travail - évaluateur'!F290="Élevé",1,"")</f>
        <v/>
      </c>
    </row>
    <row r="291" spans="1:5" x14ac:dyDescent="0.25">
      <c r="A291" s="60">
        <f>'Feuille de travail - évaluateur'!A291</f>
        <v>916</v>
      </c>
      <c r="B291" s="61" t="str">
        <f>'Feuille de travail - évaluateur'!B291</f>
        <v>9.3.3</v>
      </c>
      <c r="C291" s="67" t="str">
        <f>IF('Feuille de travail - évaluateur'!F291="Faible",1,"")</f>
        <v/>
      </c>
      <c r="D291" s="67" t="str">
        <f>IF('Feuille de travail - évaluateur'!F291="Moyen",1,"")</f>
        <v/>
      </c>
      <c r="E291" s="67" t="str">
        <f>IF('Feuille de travail - évaluateur'!F291="Élevé",1,"")</f>
        <v/>
      </c>
    </row>
    <row r="292" spans="1:5" x14ac:dyDescent="0.25">
      <c r="A292" s="74" t="str">
        <f>'Feuille de travail - évaluateur'!A292</f>
        <v>9.4   Moral des employés</v>
      </c>
      <c r="B292" s="72">
        <f>'Feuille de travail - évaluateur'!B292</f>
        <v>0</v>
      </c>
      <c r="C292" s="73" t="str">
        <f>IF('Feuille de travail - évaluateur'!F292="Faible",1,"")</f>
        <v/>
      </c>
      <c r="D292" s="73" t="str">
        <f>IF('Feuille de travail - évaluateur'!F292="Moyen",1,"")</f>
        <v/>
      </c>
      <c r="E292" s="73" t="str">
        <f>IF('Feuille de travail - évaluateur'!F292="Élevé",1,"")</f>
        <v/>
      </c>
    </row>
    <row r="293" spans="1:5" x14ac:dyDescent="0.25">
      <c r="A293" s="60">
        <f>'Feuille de travail - évaluateur'!A293</f>
        <v>917</v>
      </c>
      <c r="B293" s="61">
        <f>'Feuille de travail - évaluateur'!B293</f>
        <v>9.4</v>
      </c>
      <c r="C293" s="67" t="str">
        <f>IF('Feuille de travail - évaluateur'!F293="Faible",1,"")</f>
        <v/>
      </c>
      <c r="D293" s="67" t="str">
        <f>IF('Feuille de travail - évaluateur'!F293="Moyen",1,"")</f>
        <v/>
      </c>
      <c r="E293" s="67" t="str">
        <f>IF('Feuille de travail - évaluateur'!F293="Élevé",1,"")</f>
        <v/>
      </c>
    </row>
    <row r="294" spans="1:5" x14ac:dyDescent="0.25">
      <c r="A294" s="60">
        <f>'Feuille de travail - évaluateur'!A294</f>
        <v>918</v>
      </c>
      <c r="B294" s="61">
        <f>'Feuille de travail - évaluateur'!B294</f>
        <v>9.4</v>
      </c>
      <c r="C294" s="67" t="str">
        <f>IF('Feuille de travail - évaluateur'!F294="Faible",1,"")</f>
        <v/>
      </c>
      <c r="D294" s="67" t="str">
        <f>IF('Feuille de travail - évaluateur'!F294="Moyen",1,"")</f>
        <v/>
      </c>
      <c r="E294" s="67" t="str">
        <f>IF('Feuille de travail - évaluateur'!F294="Élevé",1,"")</f>
        <v/>
      </c>
    </row>
    <row r="295" spans="1:5" x14ac:dyDescent="0.25">
      <c r="A295" s="60">
        <f>'Feuille de travail - évaluateur'!A295</f>
        <v>919</v>
      </c>
      <c r="B295" s="61">
        <f>'Feuille de travail - évaluateur'!B295</f>
        <v>9.4</v>
      </c>
      <c r="C295" s="67" t="str">
        <f>IF('Feuille de travail - évaluateur'!F295="Faible",1,"")</f>
        <v/>
      </c>
      <c r="D295" s="67" t="str">
        <f>IF('Feuille de travail - évaluateur'!F295="Moyen",1,"")</f>
        <v/>
      </c>
      <c r="E295" s="67" t="str">
        <f>IF('Feuille de travail - évaluateur'!F295="Élevé",1,"")</f>
        <v/>
      </c>
    </row>
    <row r="296" spans="1:5" x14ac:dyDescent="0.25">
      <c r="A296" s="60">
        <f>'Feuille de travail - évaluateur'!A296</f>
        <v>920</v>
      </c>
      <c r="B296" s="61">
        <f>'Feuille de travail - évaluateur'!B296</f>
        <v>9.4</v>
      </c>
      <c r="C296" s="67" t="str">
        <f>IF('Feuille de travail - évaluateur'!F296="Faible",1,"")</f>
        <v/>
      </c>
      <c r="D296" s="67" t="str">
        <f>IF('Feuille de travail - évaluateur'!F296="Moyen",1,"")</f>
        <v/>
      </c>
      <c r="E296" s="67" t="str">
        <f>IF('Feuille de travail - évaluateur'!F296="Élevé",1,"")</f>
        <v/>
      </c>
    </row>
    <row r="297" spans="1:5" x14ac:dyDescent="0.25">
      <c r="A297" s="60">
        <f>'Feuille de travail - évaluateur'!A297</f>
        <v>921</v>
      </c>
      <c r="B297" s="61">
        <f>'Feuille de travail - évaluateur'!B297</f>
        <v>9.4</v>
      </c>
      <c r="C297" s="67" t="str">
        <f>IF('Feuille de travail - évaluateur'!F297="Faible",1,"")</f>
        <v/>
      </c>
      <c r="D297" s="67" t="str">
        <f>IF('Feuille de travail - évaluateur'!F297="Moyen",1,"")</f>
        <v/>
      </c>
      <c r="E297" s="67" t="str">
        <f>IF('Feuille de travail - évaluateur'!F297="Élevé",1,"")</f>
        <v/>
      </c>
    </row>
    <row r="298" spans="1:5" x14ac:dyDescent="0.25">
      <c r="A298" s="60">
        <f>'Feuille de travail - évaluateur'!A298</f>
        <v>922</v>
      </c>
      <c r="B298" s="61">
        <f>'Feuille de travail - évaluateur'!B298</f>
        <v>9.4</v>
      </c>
      <c r="C298" s="67" t="str">
        <f>IF('Feuille de travail - évaluateur'!F298="Faible",1,"")</f>
        <v/>
      </c>
      <c r="D298" s="67" t="str">
        <f>IF('Feuille de travail - évaluateur'!F298="Moyen",1,"")</f>
        <v/>
      </c>
      <c r="E298" s="67" t="str">
        <f>IF('Feuille de travail - évaluateur'!F298="Élevé",1,"")</f>
        <v/>
      </c>
    </row>
    <row r="299" spans="1:5" x14ac:dyDescent="0.25">
      <c r="A299" s="60">
        <f>'Feuille de travail - évaluateur'!A299</f>
        <v>923</v>
      </c>
      <c r="B299" s="61">
        <f>'Feuille de travail - évaluateur'!B299</f>
        <v>9.4</v>
      </c>
      <c r="C299" s="67" t="str">
        <f>IF('Feuille de travail - évaluateur'!F299="Faible",1,"")</f>
        <v/>
      </c>
      <c r="D299" s="67" t="str">
        <f>IF('Feuille de travail - évaluateur'!F299="Moyen",1,"")</f>
        <v/>
      </c>
      <c r="E299" s="67" t="str">
        <f>IF('Feuille de travail - évaluateur'!F299="Élevé",1,"")</f>
        <v/>
      </c>
    </row>
    <row r="300" spans="1:5" x14ac:dyDescent="0.25">
      <c r="A300" s="74" t="str">
        <f>'Feuille de travail - évaluateur'!A300</f>
        <v>9.5  Enquêtes et sanctions</v>
      </c>
      <c r="B300" s="72">
        <f>'Feuille de travail - évaluateur'!B300</f>
        <v>0</v>
      </c>
      <c r="C300" s="73" t="str">
        <f>IF('Feuille de travail - évaluateur'!F300="Faible",1,"")</f>
        <v/>
      </c>
      <c r="D300" s="73" t="str">
        <f>IF('Feuille de travail - évaluateur'!F300="Moyen",1,"")</f>
        <v/>
      </c>
      <c r="E300" s="73" t="str">
        <f>IF('Feuille de travail - évaluateur'!F300="Élevé",1,"")</f>
        <v/>
      </c>
    </row>
    <row r="301" spans="1:5" x14ac:dyDescent="0.25">
      <c r="A301" s="60">
        <f>'Feuille de travail - évaluateur'!A301</f>
        <v>924</v>
      </c>
      <c r="B301" s="61" t="str">
        <f>'Feuille de travail - évaluateur'!B301</f>
        <v>9.5.1</v>
      </c>
      <c r="C301" s="67" t="str">
        <f>IF('Feuille de travail - évaluateur'!F301="Faible",1,"")</f>
        <v/>
      </c>
      <c r="D301" s="67" t="str">
        <f>IF('Feuille de travail - évaluateur'!F301="Moyen",1,"")</f>
        <v/>
      </c>
      <c r="E301" s="67" t="str">
        <f>IF('Feuille de travail - évaluateur'!F301="Élevé",1,"")</f>
        <v/>
      </c>
    </row>
    <row r="302" spans="1:5" x14ac:dyDescent="0.25">
      <c r="A302" s="60">
        <f>'Feuille de travail - évaluateur'!A302</f>
        <v>925</v>
      </c>
      <c r="B302" s="61" t="str">
        <f>'Feuille de travail - évaluateur'!B302</f>
        <v>9.5.1</v>
      </c>
      <c r="C302" s="67" t="str">
        <f>IF('Feuille de travail - évaluateur'!F302="Faible",1,"")</f>
        <v/>
      </c>
      <c r="D302" s="67" t="str">
        <f>IF('Feuille de travail - évaluateur'!F302="Moyen",1,"")</f>
        <v/>
      </c>
      <c r="E302" s="67" t="str">
        <f>IF('Feuille de travail - évaluateur'!F302="Élevé",1,"")</f>
        <v/>
      </c>
    </row>
    <row r="303" spans="1:5" x14ac:dyDescent="0.25">
      <c r="A303" s="60">
        <f>'Feuille de travail - évaluateur'!A303</f>
        <v>926</v>
      </c>
      <c r="B303" s="61" t="str">
        <f>'Feuille de travail - évaluateur'!B303</f>
        <v>9.5.1</v>
      </c>
      <c r="C303" s="67" t="str">
        <f>IF('Feuille de travail - évaluateur'!F303="Faible",1,"")</f>
        <v/>
      </c>
      <c r="D303" s="67" t="str">
        <f>IF('Feuille de travail - évaluateur'!F303="Moyen",1,"")</f>
        <v/>
      </c>
      <c r="E303" s="67" t="str">
        <f>IF('Feuille de travail - évaluateur'!F303="Élevé",1,"")</f>
        <v/>
      </c>
    </row>
    <row r="304" spans="1:5" x14ac:dyDescent="0.25">
      <c r="A304" s="60">
        <f>'Feuille de travail - évaluateur'!A304</f>
        <v>927</v>
      </c>
      <c r="B304" s="61" t="str">
        <f>'Feuille de travail - évaluateur'!B304</f>
        <v>9.5.2</v>
      </c>
      <c r="C304" s="67" t="str">
        <f>IF('Feuille de travail - évaluateur'!F304="Faible",1,"")</f>
        <v/>
      </c>
      <c r="D304" s="67" t="str">
        <f>IF('Feuille de travail - évaluateur'!F304="Moyen",1,"")</f>
        <v/>
      </c>
      <c r="E304" s="67" t="str">
        <f>IF('Feuille de travail - évaluateur'!F304="Élevé",1,"")</f>
        <v/>
      </c>
    </row>
    <row r="305" spans="1:5" x14ac:dyDescent="0.25">
      <c r="A305" s="60">
        <f>'Feuille de travail - évaluateur'!A305</f>
        <v>928</v>
      </c>
      <c r="B305" s="61" t="str">
        <f>'Feuille de travail - évaluateur'!B305</f>
        <v>9.5.3</v>
      </c>
      <c r="C305" s="67" t="str">
        <f>IF('Feuille de travail - évaluateur'!F305="Faible",1,"")</f>
        <v/>
      </c>
      <c r="D305" s="67" t="str">
        <f>IF('Feuille de travail - évaluateur'!F305="Moyen",1,"")</f>
        <v/>
      </c>
      <c r="E305" s="67" t="str">
        <f>IF('Feuille de travail - évaluateur'!F305="Élevé",1,"")</f>
        <v/>
      </c>
    </row>
    <row r="306" spans="1:5" x14ac:dyDescent="0.25">
      <c r="A306" s="60">
        <f>'Feuille de travail - évaluateur'!A306</f>
        <v>929</v>
      </c>
      <c r="B306" s="61" t="str">
        <f>'Feuille de travail - évaluateur'!B306</f>
        <v>9.5.3</v>
      </c>
      <c r="C306" s="67" t="str">
        <f>IF('Feuille de travail - évaluateur'!F306="Faible",1,"")</f>
        <v/>
      </c>
      <c r="D306" s="67" t="str">
        <f>IF('Feuille de travail - évaluateur'!F306="Moyen",1,"")</f>
        <v/>
      </c>
      <c r="E306" s="67" t="str">
        <f>IF('Feuille de travail - évaluateur'!F306="Élevé",1,"")</f>
        <v/>
      </c>
    </row>
    <row r="307" spans="1:5" x14ac:dyDescent="0.25">
      <c r="A307" s="60">
        <f>'Feuille de travail - évaluateur'!A307</f>
        <v>930</v>
      </c>
      <c r="B307" s="61" t="str">
        <f>'Feuille de travail - évaluateur'!B307</f>
        <v>9.5.3</v>
      </c>
      <c r="C307" s="67" t="str">
        <f>IF('Feuille de travail - évaluateur'!F307="Faible",1,"")</f>
        <v/>
      </c>
      <c r="D307" s="67" t="str">
        <f>IF('Feuille de travail - évaluateur'!F307="Moyen",1,"")</f>
        <v/>
      </c>
      <c r="E307" s="67" t="str">
        <f>IF('Feuille de travail - évaluateur'!F307="Élevé",1,"")</f>
        <v/>
      </c>
    </row>
    <row r="308" spans="1:5" x14ac:dyDescent="0.25">
      <c r="A308" s="60">
        <f>'Feuille de travail - évaluateur'!A308</f>
        <v>931</v>
      </c>
      <c r="B308" s="61" t="str">
        <f>'Feuille de travail - évaluateur'!B308</f>
        <v>9.5.3</v>
      </c>
      <c r="C308" s="67" t="str">
        <f>IF('Feuille de travail - évaluateur'!F308="Faible",1,"")</f>
        <v/>
      </c>
      <c r="D308" s="67" t="str">
        <f>IF('Feuille de travail - évaluateur'!F308="Moyen",1,"")</f>
        <v/>
      </c>
      <c r="E308" s="67" t="str">
        <f>IF('Feuille de travail - évaluateur'!F308="Élevé",1,"")</f>
        <v/>
      </c>
    </row>
    <row r="309" spans="1:5" ht="30" x14ac:dyDescent="0.25">
      <c r="A309" s="74" t="str">
        <f>'Feuille de travail - évaluateur'!A309</f>
        <v>Chapitre 10 — Documents de voyage perdus et volés</v>
      </c>
      <c r="B309" s="72">
        <f>'Feuille de travail - évaluateur'!B309</f>
        <v>0</v>
      </c>
      <c r="C309" s="73" t="str">
        <f>IF('Feuille de travail - évaluateur'!F309="Faible",1,"")</f>
        <v/>
      </c>
      <c r="D309" s="73" t="str">
        <f>IF('Feuille de travail - évaluateur'!F309="Moyen",1,"")</f>
        <v/>
      </c>
      <c r="E309" s="73" t="str">
        <f>IF('Feuille de travail - évaluateur'!F309="Élevé",1,"")</f>
        <v/>
      </c>
    </row>
    <row r="310" spans="1:5" x14ac:dyDescent="0.25">
      <c r="A310" s="74" t="str">
        <f>'Feuille de travail - évaluateur'!A310</f>
        <v>10.2   Mesures de prévention</v>
      </c>
      <c r="B310" s="72">
        <f>'Feuille de travail - évaluateur'!B310</f>
        <v>0</v>
      </c>
      <c r="C310" s="73" t="str">
        <f>IF('Feuille de travail - évaluateur'!F310="Faible",1,"")</f>
        <v/>
      </c>
      <c r="D310" s="73" t="str">
        <f>IF('Feuille de travail - évaluateur'!F310="Moyen",1,"")</f>
        <v/>
      </c>
      <c r="E310" s="73" t="str">
        <f>IF('Feuille de travail - évaluateur'!F310="Élevé",1,"")</f>
        <v/>
      </c>
    </row>
    <row r="311" spans="1:5" x14ac:dyDescent="0.25">
      <c r="A311" s="60">
        <f>'Feuille de travail - évaluateur'!A311</f>
        <v>1001</v>
      </c>
      <c r="B311" s="61" t="str">
        <f>'Feuille de travail - évaluateur'!B311</f>
        <v>10.2.1</v>
      </c>
      <c r="C311" s="67" t="str">
        <f>IF('Feuille de travail - évaluateur'!F311="Faible",1,"")</f>
        <v/>
      </c>
      <c r="D311" s="67" t="str">
        <f>IF('Feuille de travail - évaluateur'!F311="Moyen",1,"")</f>
        <v/>
      </c>
      <c r="E311" s="67" t="str">
        <f>IF('Feuille de travail - évaluateur'!F311="Élevé",1,"")</f>
        <v/>
      </c>
    </row>
    <row r="312" spans="1:5" x14ac:dyDescent="0.25">
      <c r="A312" s="60">
        <f>'Feuille de travail - évaluateur'!A312</f>
        <v>1002</v>
      </c>
      <c r="B312" s="61" t="str">
        <f>'Feuille de travail - évaluateur'!B312</f>
        <v>10.2.1</v>
      </c>
      <c r="C312" s="67" t="str">
        <f>IF('Feuille de travail - évaluateur'!F312="Faible",1,"")</f>
        <v/>
      </c>
      <c r="D312" s="67" t="str">
        <f>IF('Feuille de travail - évaluateur'!F312="Moyen",1,"")</f>
        <v/>
      </c>
      <c r="E312" s="67" t="str">
        <f>IF('Feuille de travail - évaluateur'!F312="Élevé",1,"")</f>
        <v/>
      </c>
    </row>
    <row r="313" spans="1:5" x14ac:dyDescent="0.25">
      <c r="A313" s="60">
        <f>'Feuille de travail - évaluateur'!A313</f>
        <v>1003</v>
      </c>
      <c r="B313" s="61" t="str">
        <f>'Feuille de travail - évaluateur'!B313</f>
        <v>10.2.1</v>
      </c>
      <c r="C313" s="67" t="str">
        <f>IF('Feuille de travail - évaluateur'!F313="Faible",1,"")</f>
        <v/>
      </c>
      <c r="D313" s="67" t="str">
        <f>IF('Feuille de travail - évaluateur'!F313="Moyen",1,"")</f>
        <v/>
      </c>
      <c r="E313" s="67" t="str">
        <f>IF('Feuille de travail - évaluateur'!F313="Élevé",1,"")</f>
        <v/>
      </c>
    </row>
    <row r="314" spans="1:5" x14ac:dyDescent="0.25">
      <c r="A314" s="60">
        <f>'Feuille de travail - évaluateur'!A314</f>
        <v>1004</v>
      </c>
      <c r="B314" s="61" t="str">
        <f>'Feuille de travail - évaluateur'!B314</f>
        <v>10.2.1</v>
      </c>
      <c r="C314" s="67" t="str">
        <f>IF('Feuille de travail - évaluateur'!F314="Faible",1,"")</f>
        <v/>
      </c>
      <c r="D314" s="67" t="str">
        <f>IF('Feuille de travail - évaluateur'!F314="Moyen",1,"")</f>
        <v/>
      </c>
      <c r="E314" s="67" t="str">
        <f>IF('Feuille de travail - évaluateur'!F314="Élevé",1,"")</f>
        <v/>
      </c>
    </row>
    <row r="315" spans="1:5" x14ac:dyDescent="0.25">
      <c r="A315" s="60">
        <f>'Feuille de travail - évaluateur'!A315</f>
        <v>1005</v>
      </c>
      <c r="B315" s="61" t="str">
        <f>'Feuille de travail - évaluateur'!B315</f>
        <v>10.2.2</v>
      </c>
      <c r="C315" s="67" t="str">
        <f>IF('Feuille de travail - évaluateur'!F315="Faible",1,"")</f>
        <v/>
      </c>
      <c r="D315" s="67" t="str">
        <f>IF('Feuille de travail - évaluateur'!F315="Moyen",1,"")</f>
        <v/>
      </c>
      <c r="E315" s="67" t="str">
        <f>IF('Feuille de travail - évaluateur'!F315="Élevé",1,"")</f>
        <v/>
      </c>
    </row>
    <row r="316" spans="1:5" x14ac:dyDescent="0.25">
      <c r="A316" s="60">
        <f>'Feuille de travail - évaluateur'!A316</f>
        <v>0</v>
      </c>
      <c r="B316" s="61">
        <f>'Feuille de travail - évaluateur'!B316</f>
        <v>0</v>
      </c>
      <c r="C316" s="67" t="str">
        <f>IF('Feuille de travail - évaluateur'!F316="Faible",1,"")</f>
        <v/>
      </c>
      <c r="D316" s="67" t="str">
        <f>IF('Feuille de travail - évaluateur'!F316="Moyen",1,"")</f>
        <v/>
      </c>
      <c r="E316" s="67" t="str">
        <f>IF('Feuille de travail - évaluateur'!F316="Élevé",1,"")</f>
        <v/>
      </c>
    </row>
    <row r="317" spans="1:5" x14ac:dyDescent="0.25">
      <c r="A317" s="60">
        <f>'Feuille de travail - évaluateur'!A317</f>
        <v>0</v>
      </c>
      <c r="B317" s="61">
        <f>'Feuille de travail - évaluateur'!B317</f>
        <v>0</v>
      </c>
      <c r="C317" s="67" t="str">
        <f>IF('Feuille de travail - évaluateur'!F317="Faible",1,"")</f>
        <v/>
      </c>
      <c r="D317" s="67" t="str">
        <f>IF('Feuille de travail - évaluateur'!F317="Moyen",1,"")</f>
        <v/>
      </c>
      <c r="E317" s="67" t="str">
        <f>IF('Feuille de travail - évaluateur'!F317="Élevé",1,"")</f>
        <v/>
      </c>
    </row>
    <row r="318" spans="1:5" x14ac:dyDescent="0.25">
      <c r="A318" s="60">
        <f>'Feuille de travail - évaluateur'!A318</f>
        <v>0</v>
      </c>
      <c r="B318" s="61">
        <f>'Feuille de travail - évaluateur'!B318</f>
        <v>0</v>
      </c>
      <c r="C318" s="67" t="str">
        <f>IF('Feuille de travail - évaluateur'!F318="Faible",1,"")</f>
        <v/>
      </c>
      <c r="D318" s="67" t="str">
        <f>IF('Feuille de travail - évaluateur'!F318="Moyen",1,"")</f>
        <v/>
      </c>
      <c r="E318" s="67" t="str">
        <f>IF('Feuille de travail - évaluateur'!F318="Élevé",1,"")</f>
        <v/>
      </c>
    </row>
    <row r="319" spans="1:5" x14ac:dyDescent="0.25">
      <c r="A319" s="60">
        <f>'Feuille de travail - évaluateur'!A319</f>
        <v>0</v>
      </c>
      <c r="B319" s="61">
        <f>'Feuille de travail - évaluateur'!B319</f>
        <v>0</v>
      </c>
      <c r="C319" s="67" t="str">
        <f>IF('Feuille de travail - évaluateur'!F319="Faible",1,"")</f>
        <v/>
      </c>
      <c r="D319" s="67" t="str">
        <f>IF('Feuille de travail - évaluateur'!F319="Moyen",1,"")</f>
        <v/>
      </c>
      <c r="E319" s="67" t="str">
        <f>IF('Feuille de travail - évaluateur'!F319="Élevé",1,"")</f>
        <v/>
      </c>
    </row>
    <row r="320" spans="1:5" x14ac:dyDescent="0.25">
      <c r="A320" s="60">
        <f>'Feuille de travail - évaluateur'!A320</f>
        <v>0</v>
      </c>
      <c r="B320" s="61">
        <f>'Feuille de travail - évaluateur'!B320</f>
        <v>0</v>
      </c>
      <c r="C320" s="67" t="str">
        <f>IF('Feuille de travail - évaluateur'!F320="Faible",1,"")</f>
        <v/>
      </c>
      <c r="D320" s="67" t="str">
        <f>IF('Feuille de travail - évaluateur'!F320="Moyen",1,"")</f>
        <v/>
      </c>
      <c r="E320" s="67" t="str">
        <f>IF('Feuille de travail - évaluateur'!F320="Élevé",1,"")</f>
        <v/>
      </c>
    </row>
    <row r="321" spans="1:5" x14ac:dyDescent="0.25">
      <c r="A321" s="60">
        <f>'Feuille de travail - évaluateur'!A321</f>
        <v>0</v>
      </c>
      <c r="B321" s="61">
        <f>'Feuille de travail - évaluateur'!B321</f>
        <v>0</v>
      </c>
      <c r="C321" s="67" t="str">
        <f>IF('Feuille de travail - évaluateur'!F321="Faible",1,"")</f>
        <v/>
      </c>
      <c r="D321" s="67" t="str">
        <f>IF('Feuille de travail - évaluateur'!F321="Moyen",1,"")</f>
        <v/>
      </c>
      <c r="E321" s="67" t="str">
        <f>IF('Feuille de travail - évaluateur'!F321="Élevé",1,"")</f>
        <v/>
      </c>
    </row>
    <row r="322" spans="1:5" x14ac:dyDescent="0.25">
      <c r="A322" s="60">
        <f>'Feuille de travail - évaluateur'!A322</f>
        <v>0</v>
      </c>
      <c r="B322" s="61">
        <f>'Feuille de travail - évaluateur'!B322</f>
        <v>0</v>
      </c>
      <c r="C322" s="67" t="str">
        <f>IF('Feuille de travail - évaluateur'!F322="Faible",1,"")</f>
        <v/>
      </c>
      <c r="D322" s="67" t="str">
        <f>IF('Feuille de travail - évaluateur'!F322="Moyen",1,"")</f>
        <v/>
      </c>
      <c r="E322" s="67" t="str">
        <f>IF('Feuille de travail - évaluateur'!F322="Élevé",1,"")</f>
        <v/>
      </c>
    </row>
    <row r="323" spans="1:5" x14ac:dyDescent="0.25">
      <c r="A323" s="60">
        <f>'Feuille de travail - évaluateur'!A323</f>
        <v>1006</v>
      </c>
      <c r="B323" s="61" t="str">
        <f>'Feuille de travail - évaluateur'!B323</f>
        <v>10.2.2</v>
      </c>
      <c r="C323" s="67" t="str">
        <f>IF('Feuille de travail - évaluateur'!F323="Faible",1,"")</f>
        <v/>
      </c>
      <c r="D323" s="67" t="str">
        <f>IF('Feuille de travail - évaluateur'!F323="Moyen",1,"")</f>
        <v/>
      </c>
      <c r="E323" s="67" t="str">
        <f>IF('Feuille de travail - évaluateur'!F323="Élevé",1,"")</f>
        <v/>
      </c>
    </row>
    <row r="324" spans="1:5" x14ac:dyDescent="0.25">
      <c r="A324" s="60">
        <f>'Feuille de travail - évaluateur'!A324</f>
        <v>1007</v>
      </c>
      <c r="B324" s="61" t="str">
        <f>'Feuille de travail - évaluateur'!B324</f>
        <v>10.2.2</v>
      </c>
      <c r="C324" s="67" t="str">
        <f>IF('Feuille de travail - évaluateur'!F324="Faible",1,"")</f>
        <v/>
      </c>
      <c r="D324" s="67" t="str">
        <f>IF('Feuille de travail - évaluateur'!F324="Moyen",1,"")</f>
        <v/>
      </c>
      <c r="E324" s="67" t="str">
        <f>IF('Feuille de travail - évaluateur'!F324="Élevé",1,"")</f>
        <v/>
      </c>
    </row>
    <row r="325" spans="1:5" x14ac:dyDescent="0.25">
      <c r="A325" s="74" t="str">
        <f>'Feuille de travail - évaluateur'!A325</f>
        <v>10.3   Mesures d’atténuation</v>
      </c>
      <c r="B325" s="72">
        <f>'Feuille de travail - évaluateur'!B325</f>
        <v>0</v>
      </c>
      <c r="C325" s="73" t="str">
        <f>IF('Feuille de travail - évaluateur'!F325="Faible",1,"")</f>
        <v/>
      </c>
      <c r="D325" s="73" t="str">
        <f>IF('Feuille de travail - évaluateur'!F325="Moyen",1,"")</f>
        <v/>
      </c>
      <c r="E325" s="73" t="str">
        <f>IF('Feuille de travail - évaluateur'!F325="Élevé",1,"")</f>
        <v/>
      </c>
    </row>
    <row r="326" spans="1:5" x14ac:dyDescent="0.25">
      <c r="A326" s="60">
        <f>'Feuille de travail - évaluateur'!A326</f>
        <v>1008</v>
      </c>
      <c r="B326" s="61" t="str">
        <f>'Feuille de travail - évaluateur'!B326</f>
        <v>10.3.1</v>
      </c>
      <c r="C326" s="67" t="str">
        <f>IF('Feuille de travail - évaluateur'!F326="Faible",1,"")</f>
        <v/>
      </c>
      <c r="D326" s="67" t="str">
        <f>IF('Feuille de travail - évaluateur'!F326="Moyen",1,"")</f>
        <v/>
      </c>
      <c r="E326" s="67" t="str">
        <f>IF('Feuille de travail - évaluateur'!F326="Élevé",1,"")</f>
        <v/>
      </c>
    </row>
    <row r="327" spans="1:5" x14ac:dyDescent="0.25">
      <c r="A327" s="60">
        <f>'Feuille de travail - évaluateur'!A327</f>
        <v>1009</v>
      </c>
      <c r="B327" s="61" t="str">
        <f>'Feuille de travail - évaluateur'!B327</f>
        <v>10.3.1</v>
      </c>
      <c r="C327" s="67" t="str">
        <f>IF('Feuille de travail - évaluateur'!F327="Faible",1,"")</f>
        <v/>
      </c>
      <c r="D327" s="67" t="str">
        <f>IF('Feuille de travail - évaluateur'!F327="Moyen",1,"")</f>
        <v/>
      </c>
      <c r="E327" s="67" t="str">
        <f>IF('Feuille de travail - évaluateur'!F327="Élevé",1,"")</f>
        <v/>
      </c>
    </row>
    <row r="328" spans="1:5" x14ac:dyDescent="0.25">
      <c r="A328" s="60">
        <f>'Feuille de travail - évaluateur'!A328</f>
        <v>1010</v>
      </c>
      <c r="B328" s="61" t="str">
        <f>'Feuille de travail - évaluateur'!B328</f>
        <v>10.3.1</v>
      </c>
      <c r="C328" s="67" t="str">
        <f>IF('Feuille de travail - évaluateur'!F328="Faible",1,"")</f>
        <v/>
      </c>
      <c r="D328" s="67" t="str">
        <f>IF('Feuille de travail - évaluateur'!F328="Moyen",1,"")</f>
        <v/>
      </c>
      <c r="E328" s="67" t="str">
        <f>IF('Feuille de travail - évaluateur'!F328="Élevé",1,"")</f>
        <v/>
      </c>
    </row>
    <row r="329" spans="1:5" x14ac:dyDescent="0.25">
      <c r="A329" s="60">
        <f>'Feuille de travail - évaluateur'!A329</f>
        <v>1011</v>
      </c>
      <c r="B329" s="61" t="str">
        <f>'Feuille de travail - évaluateur'!B329</f>
        <v>10.3.2</v>
      </c>
      <c r="C329" s="67" t="str">
        <f>IF('Feuille de travail - évaluateur'!F329="Faible",1,"")</f>
        <v/>
      </c>
      <c r="D329" s="67" t="str">
        <f>IF('Feuille de travail - évaluateur'!F329="Moyen",1,"")</f>
        <v/>
      </c>
      <c r="E329" s="67" t="str">
        <f>IF('Feuille de travail - évaluateur'!F329="Élevé",1,"")</f>
        <v/>
      </c>
    </row>
    <row r="330" spans="1:5" x14ac:dyDescent="0.25">
      <c r="A330" s="60">
        <f>'Feuille de travail - évaluateur'!A330</f>
        <v>1012</v>
      </c>
      <c r="B330" s="61" t="str">
        <f>'Feuille de travail - évaluateur'!B330</f>
        <v>10.3.2</v>
      </c>
      <c r="C330" s="67" t="str">
        <f>IF('Feuille de travail - évaluateur'!F330="Faible",1,"")</f>
        <v/>
      </c>
      <c r="D330" s="67" t="str">
        <f>IF('Feuille de travail - évaluateur'!F330="Moyen",1,"")</f>
        <v/>
      </c>
      <c r="E330" s="67" t="str">
        <f>IF('Feuille de travail - évaluateur'!F330="Élevé",1,"")</f>
        <v/>
      </c>
    </row>
    <row r="331" spans="1:5" x14ac:dyDescent="0.25">
      <c r="A331" s="60">
        <f>'Feuille de travail - évaluateur'!A331</f>
        <v>1013</v>
      </c>
      <c r="B331" s="61" t="str">
        <f>'Feuille de travail - évaluateur'!B331</f>
        <v>10.3.2</v>
      </c>
      <c r="C331" s="67" t="str">
        <f>IF('Feuille de travail - évaluateur'!F331="Faible",1,"")</f>
        <v/>
      </c>
      <c r="D331" s="67" t="str">
        <f>IF('Feuille de travail - évaluateur'!F331="Moyen",1,"")</f>
        <v/>
      </c>
      <c r="E331" s="67" t="str">
        <f>IF('Feuille de travail - évaluateur'!F331="Élevé",1,"")</f>
        <v/>
      </c>
    </row>
    <row r="332" spans="1:5" x14ac:dyDescent="0.25">
      <c r="A332" s="60">
        <f>'Feuille de travail - évaluateur'!A332</f>
        <v>1014</v>
      </c>
      <c r="B332" s="61" t="str">
        <f>'Feuille de travail - évaluateur'!B332</f>
        <v>10.3.2</v>
      </c>
      <c r="C332" s="67" t="str">
        <f>IF('Feuille de travail - évaluateur'!F332="Faible",1,"")</f>
        <v/>
      </c>
      <c r="D332" s="67" t="str">
        <f>IF('Feuille de travail - évaluateur'!F332="Moyen",1,"")</f>
        <v/>
      </c>
      <c r="E332" s="67" t="str">
        <f>IF('Feuille de travail - évaluateur'!F332="Élevé",1,"")</f>
        <v/>
      </c>
    </row>
    <row r="333" spans="1:5" x14ac:dyDescent="0.25">
      <c r="A333" s="60">
        <f>'Feuille de travail - évaluateur'!A333</f>
        <v>1015</v>
      </c>
      <c r="B333" s="61" t="str">
        <f>'Feuille de travail - évaluateur'!B333</f>
        <v>10.3.3..1</v>
      </c>
      <c r="C333" s="67" t="str">
        <f>IF('Feuille de travail - évaluateur'!F333="Faible",1,"")</f>
        <v/>
      </c>
      <c r="D333" s="67" t="str">
        <f>IF('Feuille de travail - évaluateur'!F333="Moyen",1,"")</f>
        <v/>
      </c>
      <c r="E333" s="67" t="str">
        <f>IF('Feuille de travail - évaluateur'!F333="Élevé",1,"")</f>
        <v/>
      </c>
    </row>
    <row r="334" spans="1:5" x14ac:dyDescent="0.25">
      <c r="A334" s="60">
        <f>'Feuille de travail - évaluateur'!A334</f>
        <v>1016</v>
      </c>
      <c r="B334" s="61" t="str">
        <f>'Feuille de travail - évaluateur'!B334</f>
        <v>10.3.3..1</v>
      </c>
      <c r="C334" s="67" t="str">
        <f>IF('Feuille de travail - évaluateur'!F334="Faible",1,"")</f>
        <v/>
      </c>
      <c r="D334" s="67" t="str">
        <f>IF('Feuille de travail - évaluateur'!F334="Moyen",1,"")</f>
        <v/>
      </c>
      <c r="E334" s="67" t="str">
        <f>IF('Feuille de travail - évaluateur'!F334="Élevé",1,"")</f>
        <v/>
      </c>
    </row>
    <row r="335" spans="1:5" x14ac:dyDescent="0.25">
      <c r="A335" s="60">
        <f>'Feuille de travail - évaluateur'!A335</f>
        <v>1017</v>
      </c>
      <c r="B335" s="61" t="str">
        <f>'Feuille de travail - évaluateur'!B335</f>
        <v>10.3.3..2</v>
      </c>
      <c r="C335" s="67" t="str">
        <f>IF('Feuille de travail - évaluateur'!F335="Faible",1,"")</f>
        <v/>
      </c>
      <c r="D335" s="67" t="str">
        <f>IF('Feuille de travail - évaluateur'!F335="Moyen",1,"")</f>
        <v/>
      </c>
      <c r="E335" s="67" t="str">
        <f>IF('Feuille de travail - évaluateur'!F335="Élevé",1,"")</f>
        <v/>
      </c>
    </row>
    <row r="336" spans="1:5" x14ac:dyDescent="0.25">
      <c r="A336" s="60">
        <f>'Feuille de travail - évaluateur'!A336</f>
        <v>1018</v>
      </c>
      <c r="B336" s="61" t="str">
        <f>'Feuille de travail - évaluateur'!B336</f>
        <v>10.3.3..2</v>
      </c>
      <c r="C336" s="67" t="str">
        <f>IF('Feuille de travail - évaluateur'!F336="Faible",1,"")</f>
        <v/>
      </c>
      <c r="D336" s="67" t="str">
        <f>IF('Feuille de travail - évaluateur'!F336="Moyen",1,"")</f>
        <v/>
      </c>
      <c r="E336" s="67" t="str">
        <f>IF('Feuille de travail - évaluateur'!F336="Élevé",1,"")</f>
        <v/>
      </c>
    </row>
    <row r="337" spans="1:5" ht="30" x14ac:dyDescent="0.25">
      <c r="A337" s="74" t="str">
        <f>'Feuille de travail - évaluateur'!A337</f>
        <v>Chapitre 11 — Délivrance de documents de voyage à l’étranger</v>
      </c>
      <c r="B337" s="72">
        <f>'Feuille de travail - évaluateur'!B337</f>
        <v>0</v>
      </c>
      <c r="C337" s="73" t="str">
        <f>IF('Feuille de travail - évaluateur'!F337="Faible",1,"")</f>
        <v/>
      </c>
      <c r="D337" s="73" t="str">
        <f>IF('Feuille de travail - évaluateur'!F337="Moyen",1,"")</f>
        <v/>
      </c>
      <c r="E337" s="73" t="str">
        <f>IF('Feuille de travail - évaluateur'!F337="Élevé",1,"")</f>
        <v/>
      </c>
    </row>
    <row r="338" spans="1:5" x14ac:dyDescent="0.25">
      <c r="A338" s="74" t="str">
        <f>'Feuille de travail - évaluateur'!A338</f>
        <v>11.2   Aperçu du travail</v>
      </c>
      <c r="B338" s="72">
        <f>'Feuille de travail - évaluateur'!B338</f>
        <v>0</v>
      </c>
      <c r="C338" s="73" t="str">
        <f>IF('Feuille de travail - évaluateur'!F338="Faible",1,"")</f>
        <v/>
      </c>
      <c r="D338" s="73" t="str">
        <f>IF('Feuille de travail - évaluateur'!F338="Moyen",1,"")</f>
        <v/>
      </c>
      <c r="E338" s="73" t="str">
        <f>IF('Feuille de travail - évaluateur'!F338="Élevé",1,"")</f>
        <v/>
      </c>
    </row>
    <row r="339" spans="1:5" x14ac:dyDescent="0.25">
      <c r="A339" s="60">
        <f>'Feuille de travail - évaluateur'!A339</f>
        <v>1101</v>
      </c>
      <c r="B339" s="61">
        <f>'Feuille de travail - évaluateur'!B339</f>
        <v>11.2</v>
      </c>
      <c r="C339" s="67" t="str">
        <f>IF('Feuille de travail - évaluateur'!F339="Faible",1,"")</f>
        <v/>
      </c>
      <c r="D339" s="67" t="str">
        <f>IF('Feuille de travail - évaluateur'!F339="Moyen",1,"")</f>
        <v/>
      </c>
      <c r="E339" s="67" t="str">
        <f>IF('Feuille de travail - évaluateur'!F339="Élevé",1,"")</f>
        <v/>
      </c>
    </row>
    <row r="340" spans="1:5" x14ac:dyDescent="0.25">
      <c r="A340" s="60">
        <f>'Feuille de travail - évaluateur'!A340</f>
        <v>1102</v>
      </c>
      <c r="B340" s="61">
        <f>'Feuille de travail - évaluateur'!B340</f>
        <v>11.2</v>
      </c>
      <c r="C340" s="67" t="str">
        <f>IF('Feuille de travail - évaluateur'!F340="Faible",1,"")</f>
        <v/>
      </c>
      <c r="D340" s="67" t="str">
        <f>IF('Feuille de travail - évaluateur'!F340="Moyen",1,"")</f>
        <v/>
      </c>
      <c r="E340" s="67" t="str">
        <f>IF('Feuille de travail - évaluateur'!F340="Élevé",1,"")</f>
        <v/>
      </c>
    </row>
    <row r="341" spans="1:5" x14ac:dyDescent="0.25">
      <c r="A341" s="60">
        <f>'Feuille de travail - évaluateur'!A341</f>
        <v>1103</v>
      </c>
      <c r="B341" s="61">
        <f>'Feuille de travail - évaluateur'!B341</f>
        <v>11.2</v>
      </c>
      <c r="C341" s="67" t="str">
        <f>IF('Feuille de travail - évaluateur'!F341="Faible",1,"")</f>
        <v/>
      </c>
      <c r="D341" s="67" t="str">
        <f>IF('Feuille de travail - évaluateur'!F341="Moyen",1,"")</f>
        <v/>
      </c>
      <c r="E341" s="67" t="str">
        <f>IF('Feuille de travail - évaluateur'!F341="Élevé",1,"")</f>
        <v/>
      </c>
    </row>
    <row r="342" spans="1:5" x14ac:dyDescent="0.25">
      <c r="A342" s="60">
        <f>'Feuille de travail - évaluateur'!A342</f>
        <v>1104</v>
      </c>
      <c r="B342" s="61" t="str">
        <f>'Feuille de travail - évaluateur'!B342</f>
        <v>1.3.2</v>
      </c>
      <c r="C342" s="67" t="str">
        <f>IF('Feuille de travail - évaluateur'!F342="Faible",1,"")</f>
        <v/>
      </c>
      <c r="D342" s="67" t="str">
        <f>IF('Feuille de travail - évaluateur'!F342="Moyen",1,"")</f>
        <v/>
      </c>
      <c r="E342" s="67" t="str">
        <f>IF('Feuille de travail - évaluateur'!F342="Élevé",1,"")</f>
        <v/>
      </c>
    </row>
    <row r="343" spans="1:5" x14ac:dyDescent="0.25">
      <c r="A343" s="60">
        <f>'Feuille de travail - évaluateur'!A343</f>
        <v>1105</v>
      </c>
      <c r="B343" s="61">
        <f>'Feuille de travail - évaluateur'!B343</f>
        <v>11.2</v>
      </c>
      <c r="C343" s="67" t="str">
        <f>IF('Feuille de travail - évaluateur'!F343="Faible",1,"")</f>
        <v/>
      </c>
      <c r="D343" s="67" t="str">
        <f>IF('Feuille de travail - évaluateur'!F343="Moyen",1,"")</f>
        <v/>
      </c>
      <c r="E343" s="67" t="str">
        <f>IF('Feuille de travail - évaluateur'!F343="Élevé",1,"")</f>
        <v/>
      </c>
    </row>
    <row r="344" spans="1:5" x14ac:dyDescent="0.25">
      <c r="A344" s="60">
        <f>'Feuille de travail - évaluateur'!A344</f>
        <v>1106</v>
      </c>
      <c r="B344" s="61">
        <f>'Feuille de travail - évaluateur'!B344</f>
        <v>11.2</v>
      </c>
      <c r="C344" s="67" t="str">
        <f>IF('Feuille de travail - évaluateur'!F344="Faible",1,"")</f>
        <v/>
      </c>
      <c r="D344" s="67" t="str">
        <f>IF('Feuille de travail - évaluateur'!F344="Moyen",1,"")</f>
        <v/>
      </c>
      <c r="E344" s="67" t="str">
        <f>IF('Feuille de travail - évaluateur'!F344="Élevé",1,"")</f>
        <v/>
      </c>
    </row>
    <row r="345" spans="1:5" x14ac:dyDescent="0.25">
      <c r="A345" s="74" t="str">
        <f>'Feuille de travail - évaluateur'!A345</f>
        <v>11.3   Admissibilité</v>
      </c>
      <c r="B345" s="72">
        <f>'Feuille de travail - évaluateur'!B345</f>
        <v>0</v>
      </c>
      <c r="C345" s="73" t="str">
        <f>IF('Feuille de travail - évaluateur'!F345="Faible",1,"")</f>
        <v/>
      </c>
      <c r="D345" s="73" t="str">
        <f>IF('Feuille de travail - évaluateur'!F345="Moyen",1,"")</f>
        <v/>
      </c>
      <c r="E345" s="73" t="str">
        <f>IF('Feuille de travail - évaluateur'!F345="Élevé",1,"")</f>
        <v/>
      </c>
    </row>
    <row r="346" spans="1:5" x14ac:dyDescent="0.25">
      <c r="A346" s="60">
        <f>'Feuille de travail - évaluateur'!A346</f>
        <v>1107</v>
      </c>
      <c r="B346" s="61">
        <f>'Feuille de travail - évaluateur'!B346</f>
        <v>11.3</v>
      </c>
      <c r="C346" s="67" t="str">
        <f>IF('Feuille de travail - évaluateur'!F346="Faible",1,"")</f>
        <v/>
      </c>
      <c r="D346" s="67" t="str">
        <f>IF('Feuille de travail - évaluateur'!F346="Moyen",1,"")</f>
        <v/>
      </c>
      <c r="E346" s="67" t="str">
        <f>IF('Feuille de travail - évaluateur'!F346="Élevé",1,"")</f>
        <v/>
      </c>
    </row>
    <row r="347" spans="1:5" x14ac:dyDescent="0.25">
      <c r="A347" s="60">
        <f>'Feuille de travail - évaluateur'!A347</f>
        <v>1108</v>
      </c>
      <c r="B347" s="61">
        <f>'Feuille de travail - évaluateur'!B347</f>
        <v>11.3</v>
      </c>
      <c r="C347" s="67" t="str">
        <f>IF('Feuille de travail - évaluateur'!F347="Faible",1,"")</f>
        <v/>
      </c>
      <c r="D347" s="67" t="str">
        <f>IF('Feuille de travail - évaluateur'!F347="Moyen",1,"")</f>
        <v/>
      </c>
      <c r="E347" s="67" t="str">
        <f>IF('Feuille de travail - évaluateur'!F347="Élevé",1,"")</f>
        <v/>
      </c>
    </row>
    <row r="348" spans="1:5" x14ac:dyDescent="0.25">
      <c r="A348" s="60">
        <f>'Feuille de travail - évaluateur'!A348</f>
        <v>1109</v>
      </c>
      <c r="B348" s="61">
        <f>'Feuille de travail - évaluateur'!B348</f>
        <v>11.3</v>
      </c>
      <c r="C348" s="67" t="str">
        <f>IF('Feuille de travail - évaluateur'!F348="Faible",1,"")</f>
        <v/>
      </c>
      <c r="D348" s="67" t="str">
        <f>IF('Feuille de travail - évaluateur'!F348="Moyen",1,"")</f>
        <v/>
      </c>
      <c r="E348" s="67" t="str">
        <f>IF('Feuille de travail - évaluateur'!F348="Élevé",1,"")</f>
        <v/>
      </c>
    </row>
    <row r="349" spans="1:5" x14ac:dyDescent="0.25">
      <c r="A349" s="60">
        <f>'Feuille de travail - évaluateur'!A349</f>
        <v>1110</v>
      </c>
      <c r="B349" s="61">
        <f>'Feuille de travail - évaluateur'!B349</f>
        <v>11.3</v>
      </c>
      <c r="C349" s="67" t="str">
        <f>IF('Feuille de travail - évaluateur'!F349="Faible",1,"")</f>
        <v/>
      </c>
      <c r="D349" s="67" t="str">
        <f>IF('Feuille de travail - évaluateur'!F349="Moyen",1,"")</f>
        <v/>
      </c>
      <c r="E349" s="67" t="str">
        <f>IF('Feuille de travail - évaluateur'!F349="Élevé",1,"")</f>
        <v/>
      </c>
    </row>
    <row r="350" spans="1:5" x14ac:dyDescent="0.25">
      <c r="A350" s="74" t="str">
        <f>'Feuille de travail - évaluateur'!A350</f>
        <v>11.4   Personnalisation</v>
      </c>
      <c r="B350" s="72">
        <f>'Feuille de travail - évaluateur'!B350</f>
        <v>0</v>
      </c>
      <c r="C350" s="73" t="str">
        <f>IF('Feuille de travail - évaluateur'!F350="Faible",1,"")</f>
        <v/>
      </c>
      <c r="D350" s="73" t="str">
        <f>IF('Feuille de travail - évaluateur'!F350="Moyen",1,"")</f>
        <v/>
      </c>
      <c r="E350" s="73" t="str">
        <f>IF('Feuille de travail - évaluateur'!F350="Élevé",1,"")</f>
        <v/>
      </c>
    </row>
    <row r="351" spans="1:5" x14ac:dyDescent="0.25">
      <c r="A351" s="60">
        <f>'Feuille de travail - évaluateur'!A351</f>
        <v>1111</v>
      </c>
      <c r="B351" s="61">
        <f>'Feuille de travail - évaluateur'!B351</f>
        <v>11.4</v>
      </c>
      <c r="C351" s="67" t="str">
        <f>IF('Feuille de travail - évaluateur'!F351="Faible",1,"")</f>
        <v/>
      </c>
      <c r="D351" s="67" t="str">
        <f>IF('Feuille de travail - évaluateur'!F351="Moyen",1,"")</f>
        <v/>
      </c>
      <c r="E351" s="67" t="str">
        <f>IF('Feuille de travail - évaluateur'!F351="Élevé",1,"")</f>
        <v/>
      </c>
    </row>
    <row r="352" spans="1:5" x14ac:dyDescent="0.25">
      <c r="A352" s="60">
        <f>'Feuille de travail - évaluateur'!A352</f>
        <v>1112</v>
      </c>
      <c r="B352" s="61">
        <f>'Feuille de travail - évaluateur'!B352</f>
        <v>11.4</v>
      </c>
      <c r="C352" s="67" t="str">
        <f>IF('Feuille de travail - évaluateur'!F352="Faible",1,"")</f>
        <v/>
      </c>
      <c r="D352" s="67" t="str">
        <f>IF('Feuille de travail - évaluateur'!F352="Moyen",1,"")</f>
        <v/>
      </c>
      <c r="E352" s="67" t="str">
        <f>IF('Feuille de travail - évaluateur'!F352="Élevé",1,"")</f>
        <v/>
      </c>
    </row>
    <row r="353" spans="1:5" x14ac:dyDescent="0.25">
      <c r="A353" s="60">
        <f>'Feuille de travail - évaluateur'!A353</f>
        <v>1113</v>
      </c>
      <c r="B353" s="61">
        <f>'Feuille de travail - évaluateur'!B353</f>
        <v>11.4</v>
      </c>
      <c r="C353" s="67" t="str">
        <f>IF('Feuille de travail - évaluateur'!F353="Faible",1,"")</f>
        <v/>
      </c>
      <c r="D353" s="67" t="str">
        <f>IF('Feuille de travail - évaluateur'!F353="Moyen",1,"")</f>
        <v/>
      </c>
      <c r="E353" s="67" t="str">
        <f>IF('Feuille de travail - évaluateur'!F353="Élevé",1,"")</f>
        <v/>
      </c>
    </row>
    <row r="354" spans="1:5" x14ac:dyDescent="0.25">
      <c r="A354" s="60">
        <f>'Feuille de travail - évaluateur'!A354</f>
        <v>1114</v>
      </c>
      <c r="B354" s="61">
        <f>'Feuille de travail - évaluateur'!B354</f>
        <v>11.4</v>
      </c>
      <c r="C354" s="67" t="str">
        <f>IF('Feuille de travail - évaluateur'!F354="Faible",1,"")</f>
        <v/>
      </c>
      <c r="D354" s="67" t="str">
        <f>IF('Feuille de travail - évaluateur'!F354="Moyen",1,"")</f>
        <v/>
      </c>
      <c r="E354" s="67" t="str">
        <f>IF('Feuille de travail - évaluateur'!F354="Élevé",1,"")</f>
        <v/>
      </c>
    </row>
    <row r="355" spans="1:5" ht="30" x14ac:dyDescent="0.25">
      <c r="A355" s="74" t="str">
        <f>'Feuille de travail - évaluateur'!A355</f>
        <v>Chapitre 12 — Intervenants nationaux et internationaux</v>
      </c>
      <c r="B355" s="72">
        <f>'Feuille de travail - évaluateur'!B355</f>
        <v>0</v>
      </c>
      <c r="C355" s="73" t="str">
        <f>IF('Feuille de travail - évaluateur'!F355="Faible",1,"")</f>
        <v/>
      </c>
      <c r="D355" s="73" t="str">
        <f>IF('Feuille de travail - évaluateur'!F355="Moyen",1,"")</f>
        <v/>
      </c>
      <c r="E355" s="73" t="str">
        <f>IF('Feuille de travail - évaluateur'!F355="Élevé",1,"")</f>
        <v/>
      </c>
    </row>
    <row r="356" spans="1:5" x14ac:dyDescent="0.25">
      <c r="A356" s="74" t="str">
        <f>'Feuille de travail - évaluateur'!A356</f>
        <v>12.2   Intervenants nationaux</v>
      </c>
      <c r="B356" s="72">
        <f>'Feuille de travail - évaluateur'!B356</f>
        <v>0</v>
      </c>
      <c r="C356" s="73" t="str">
        <f>IF('Feuille de travail - évaluateur'!F356="Faible",1,"")</f>
        <v/>
      </c>
      <c r="D356" s="73" t="str">
        <f>IF('Feuille de travail - évaluateur'!F356="Moyen",1,"")</f>
        <v/>
      </c>
      <c r="E356" s="73" t="str">
        <f>IF('Feuille de travail - évaluateur'!F356="Élevé",1,"")</f>
        <v/>
      </c>
    </row>
    <row r="357" spans="1:5" x14ac:dyDescent="0.25">
      <c r="A357" s="60">
        <f>'Feuille de travail - évaluateur'!A357</f>
        <v>1201</v>
      </c>
      <c r="B357" s="61">
        <f>'Feuille de travail - évaluateur'!B357</f>
        <v>12.2</v>
      </c>
      <c r="C357" s="67" t="str">
        <f>IF('Feuille de travail - évaluateur'!F357="Faible",1,"")</f>
        <v/>
      </c>
      <c r="D357" s="67" t="str">
        <f>IF('Feuille de travail - évaluateur'!F357="Moyen",1,"")</f>
        <v/>
      </c>
      <c r="E357" s="67" t="str">
        <f>IF('Feuille de travail - évaluateur'!F357="Élevé",1,"")</f>
        <v/>
      </c>
    </row>
    <row r="358" spans="1:5" x14ac:dyDescent="0.25">
      <c r="A358" s="60">
        <f>'Feuille de travail - évaluateur'!A358</f>
        <v>1202</v>
      </c>
      <c r="B358" s="61" t="str">
        <f>'Feuille de travail - évaluateur'!B358</f>
        <v>12.2.1</v>
      </c>
      <c r="C358" s="67" t="str">
        <f>IF('Feuille de travail - évaluateur'!F358="Faible",1,"")</f>
        <v/>
      </c>
      <c r="D358" s="67" t="str">
        <f>IF('Feuille de travail - évaluateur'!F358="Moyen",1,"")</f>
        <v/>
      </c>
      <c r="E358" s="67" t="str">
        <f>IF('Feuille de travail - évaluateur'!F358="Élevé",1,"")</f>
        <v/>
      </c>
    </row>
    <row r="359" spans="1:5" x14ac:dyDescent="0.25">
      <c r="A359" s="60">
        <f>'Feuille de travail - évaluateur'!A359</f>
        <v>1203</v>
      </c>
      <c r="B359" s="61" t="str">
        <f>'Feuille de travail - évaluateur'!B359</f>
        <v>12.2.1</v>
      </c>
      <c r="C359" s="67" t="str">
        <f>IF('Feuille de travail - évaluateur'!F359="Faible",1,"")</f>
        <v/>
      </c>
      <c r="D359" s="67" t="str">
        <f>IF('Feuille de travail - évaluateur'!F359="Moyen",1,"")</f>
        <v/>
      </c>
      <c r="E359" s="67" t="str">
        <f>IF('Feuille de travail - évaluateur'!F359="Élevé",1,"")</f>
        <v/>
      </c>
    </row>
    <row r="360" spans="1:5" x14ac:dyDescent="0.25">
      <c r="A360" s="60">
        <f>'Feuille de travail - évaluateur'!A360</f>
        <v>1204</v>
      </c>
      <c r="B360" s="61" t="str">
        <f>'Feuille de travail - évaluateur'!B360</f>
        <v>12.2.1</v>
      </c>
      <c r="C360" s="67" t="str">
        <f>IF('Feuille de travail - évaluateur'!F360="Faible",1,"")</f>
        <v/>
      </c>
      <c r="D360" s="67" t="str">
        <f>IF('Feuille de travail - évaluateur'!F360="Moyen",1,"")</f>
        <v/>
      </c>
      <c r="E360" s="67" t="str">
        <f>IF('Feuille de travail - évaluateur'!F360="Élevé",1,"")</f>
        <v/>
      </c>
    </row>
    <row r="361" spans="1:5" x14ac:dyDescent="0.25">
      <c r="A361" s="60">
        <f>'Feuille de travail - évaluateur'!A361</f>
        <v>1205</v>
      </c>
      <c r="B361" s="61" t="str">
        <f>'Feuille de travail - évaluateur'!B361</f>
        <v>12.2.1</v>
      </c>
      <c r="C361" s="67" t="str">
        <f>IF('Feuille de travail - évaluateur'!F361="Faible",1,"")</f>
        <v/>
      </c>
      <c r="D361" s="67" t="str">
        <f>IF('Feuille de travail - évaluateur'!F361="Moyen",1,"")</f>
        <v/>
      </c>
      <c r="E361" s="67" t="str">
        <f>IF('Feuille de travail - évaluateur'!F361="Élevé",1,"")</f>
        <v/>
      </c>
    </row>
    <row r="362" spans="1:5" x14ac:dyDescent="0.25">
      <c r="A362" s="60">
        <f>'Feuille de travail - évaluateur'!A362</f>
        <v>1206</v>
      </c>
      <c r="B362" s="61" t="str">
        <f>'Feuille de travail - évaluateur'!B362</f>
        <v>12.2.2</v>
      </c>
      <c r="C362" s="67" t="str">
        <f>IF('Feuille de travail - évaluateur'!F362="Faible",1,"")</f>
        <v/>
      </c>
      <c r="D362" s="67" t="str">
        <f>IF('Feuille de travail - évaluateur'!F362="Moyen",1,"")</f>
        <v/>
      </c>
      <c r="E362" s="67" t="str">
        <f>IF('Feuille de travail - évaluateur'!F362="Élevé",1,"")</f>
        <v/>
      </c>
    </row>
    <row r="363" spans="1:5" x14ac:dyDescent="0.25">
      <c r="A363" s="60">
        <f>'Feuille de travail - évaluateur'!A363</f>
        <v>1207</v>
      </c>
      <c r="B363" s="61" t="str">
        <f>'Feuille de travail - évaluateur'!B363</f>
        <v>12.2.3</v>
      </c>
      <c r="C363" s="67" t="str">
        <f>IF('Feuille de travail - évaluateur'!F363="Faible",1,"")</f>
        <v/>
      </c>
      <c r="D363" s="67" t="str">
        <f>IF('Feuille de travail - évaluateur'!F363="Moyen",1,"")</f>
        <v/>
      </c>
      <c r="E363" s="67" t="str">
        <f>IF('Feuille de travail - évaluateur'!F363="Élevé",1,"")</f>
        <v/>
      </c>
    </row>
    <row r="364" spans="1:5" x14ac:dyDescent="0.25">
      <c r="A364" s="60">
        <f>'Feuille de travail - évaluateur'!A364</f>
        <v>1208</v>
      </c>
      <c r="B364" s="61" t="str">
        <f>'Feuille de travail - évaluateur'!B364</f>
        <v>12.2.4</v>
      </c>
      <c r="C364" s="67" t="str">
        <f>IF('Feuille de travail - évaluateur'!F364="Faible",1,"")</f>
        <v/>
      </c>
      <c r="D364" s="67" t="str">
        <f>IF('Feuille de travail - évaluateur'!F364="Moyen",1,"")</f>
        <v/>
      </c>
      <c r="E364" s="67" t="str">
        <f>IF('Feuille de travail - évaluateur'!F364="Élevé",1,"")</f>
        <v/>
      </c>
    </row>
    <row r="365" spans="1:5" x14ac:dyDescent="0.25">
      <c r="A365" s="74" t="str">
        <f>'Feuille de travail - évaluateur'!A365</f>
        <v>12.3   Partenaires internationaux</v>
      </c>
      <c r="B365" s="72">
        <f>'Feuille de travail - évaluateur'!B365</f>
        <v>0</v>
      </c>
      <c r="C365" s="73" t="str">
        <f>IF('Feuille de travail - évaluateur'!F365="Faible",1,"")</f>
        <v/>
      </c>
      <c r="D365" s="73" t="str">
        <f>IF('Feuille de travail - évaluateur'!F365="Moyen",1,"")</f>
        <v/>
      </c>
      <c r="E365" s="73" t="str">
        <f>IF('Feuille de travail - évaluateur'!F365="Élevé",1,"")</f>
        <v/>
      </c>
    </row>
    <row r="366" spans="1:5" x14ac:dyDescent="0.25">
      <c r="A366" s="60">
        <f>'Feuille de travail - évaluateur'!A366</f>
        <v>1209</v>
      </c>
      <c r="B366" s="61">
        <f>'Feuille de travail - évaluateur'!B366</f>
        <v>12.3</v>
      </c>
      <c r="C366" s="67" t="str">
        <f>IF('Feuille de travail - évaluateur'!F366="Faible",1,"")</f>
        <v/>
      </c>
      <c r="D366" s="67" t="str">
        <f>IF('Feuille de travail - évaluateur'!F366="Moyen",1,"")</f>
        <v/>
      </c>
      <c r="E366" s="67" t="str">
        <f>IF('Feuille de travail - évaluateur'!F366="Élevé",1,"")</f>
        <v/>
      </c>
    </row>
    <row r="367" spans="1:5" x14ac:dyDescent="0.25">
      <c r="A367" s="60">
        <f>'Feuille de travail - évaluateur'!A367</f>
        <v>1210</v>
      </c>
      <c r="B367" s="61" t="str">
        <f>'Feuille de travail - évaluateur'!B367</f>
        <v>12.3.1</v>
      </c>
      <c r="C367" s="67" t="str">
        <f>IF('Feuille de travail - évaluateur'!F367="Faible",1,"")</f>
        <v/>
      </c>
      <c r="D367" s="67" t="str">
        <f>IF('Feuille de travail - évaluateur'!F367="Moyen",1,"")</f>
        <v/>
      </c>
      <c r="E367" s="67" t="str">
        <f>IF('Feuille de travail - évaluateur'!F367="Élevé",1,"")</f>
        <v/>
      </c>
    </row>
    <row r="368" spans="1:5" x14ac:dyDescent="0.25">
      <c r="A368" s="60">
        <f>'Feuille de travail - évaluateur'!A368</f>
        <v>1211</v>
      </c>
      <c r="B368" s="61" t="str">
        <f>'Feuille de travail - évaluateur'!B368</f>
        <v>12.3.1</v>
      </c>
      <c r="C368" s="67" t="str">
        <f>IF('Feuille de travail - évaluateur'!F368="Faible",1,"")</f>
        <v/>
      </c>
      <c r="D368" s="67" t="str">
        <f>IF('Feuille de travail - évaluateur'!F368="Moyen",1,"")</f>
        <v/>
      </c>
      <c r="E368" s="67" t="str">
        <f>IF('Feuille de travail - évaluateur'!F368="Élevé",1,"")</f>
        <v/>
      </c>
    </row>
    <row r="369" spans="1:5" x14ac:dyDescent="0.25">
      <c r="A369" s="60">
        <f>'Feuille de travail - évaluateur'!A369</f>
        <v>1212</v>
      </c>
      <c r="B369" s="61" t="str">
        <f>'Feuille de travail - évaluateur'!B369</f>
        <v>12.3.2</v>
      </c>
      <c r="C369" s="67" t="str">
        <f>IF('Feuille de travail - évaluateur'!F369="Faible",1,"")</f>
        <v/>
      </c>
      <c r="D369" s="67" t="str">
        <f>IF('Feuille de travail - évaluateur'!F369="Moyen",1,"")</f>
        <v/>
      </c>
      <c r="E369" s="67" t="str">
        <f>IF('Feuille de travail - évaluateur'!F369="Élevé",1,"")</f>
        <v/>
      </c>
    </row>
    <row r="370" spans="1:5" x14ac:dyDescent="0.25">
      <c r="A370" s="60">
        <f>'Feuille de travail - évaluateur'!A370</f>
        <v>1213</v>
      </c>
      <c r="B370" s="61" t="str">
        <f>'Feuille de travail - évaluateur'!B370</f>
        <v>12.3.2</v>
      </c>
      <c r="C370" s="67" t="str">
        <f>IF('Feuille de travail - évaluateur'!F370="Faible",1,"")</f>
        <v/>
      </c>
      <c r="D370" s="67" t="str">
        <f>IF('Feuille de travail - évaluateur'!F370="Moyen",1,"")</f>
        <v/>
      </c>
      <c r="E370" s="67" t="str">
        <f>IF('Feuille de travail - évaluateur'!F370="Élevé",1,"")</f>
        <v/>
      </c>
    </row>
    <row r="371" spans="1:5" x14ac:dyDescent="0.25">
      <c r="A371" s="60">
        <f>'Feuille de travail - évaluateur'!A371</f>
        <v>1214</v>
      </c>
      <c r="B371" s="61" t="str">
        <f>'Feuille de travail - évaluateur'!B371</f>
        <v>12.3.3</v>
      </c>
      <c r="C371" s="67" t="str">
        <f>IF('Feuille de travail - évaluateur'!F371="Faible",1,"")</f>
        <v/>
      </c>
      <c r="D371" s="67" t="str">
        <f>IF('Feuille de travail - évaluateur'!F371="Moyen",1,"")</f>
        <v/>
      </c>
      <c r="E371" s="67" t="str">
        <f>IF('Feuille de travail - évaluateur'!F371="Élevé",1,"")</f>
        <v/>
      </c>
    </row>
    <row r="372" spans="1:5" x14ac:dyDescent="0.25">
      <c r="A372" s="74" t="str">
        <f>'Feuille de travail - évaluateur'!A372</f>
        <v xml:space="preserve">12.4   Partenaires privés </v>
      </c>
      <c r="B372" s="72">
        <f>'Feuille de travail - évaluateur'!B372</f>
        <v>0</v>
      </c>
      <c r="C372" s="73" t="str">
        <f>IF('Feuille de travail - évaluateur'!F372="Faible",1,"")</f>
        <v/>
      </c>
      <c r="D372" s="73" t="str">
        <f>IF('Feuille de travail - évaluateur'!F372="Moyen",1,"")</f>
        <v/>
      </c>
      <c r="E372" s="73" t="str">
        <f>IF('Feuille de travail - évaluateur'!F372="Élevé",1,"")</f>
        <v/>
      </c>
    </row>
    <row r="373" spans="1:5" x14ac:dyDescent="0.25">
      <c r="A373" s="60">
        <f>'Feuille de travail - évaluateur'!A373</f>
        <v>1215</v>
      </c>
      <c r="B373" s="61" t="str">
        <f>'Feuille de travail - évaluateur'!B373</f>
        <v>12.4.1</v>
      </c>
      <c r="C373" s="67" t="str">
        <f>IF('Feuille de travail - évaluateur'!F373="Faible",1,"")</f>
        <v/>
      </c>
      <c r="D373" s="67" t="str">
        <f>IF('Feuille de travail - évaluateur'!F373="Moyen",1,"")</f>
        <v/>
      </c>
      <c r="E373" s="67" t="str">
        <f>IF('Feuille de travail - évaluateur'!F373="Élevé",1,"")</f>
        <v/>
      </c>
    </row>
    <row r="374" spans="1:5" x14ac:dyDescent="0.25">
      <c r="A374" s="60">
        <f>'Feuille de travail - évaluateur'!A374</f>
        <v>1216</v>
      </c>
      <c r="B374" s="61" t="str">
        <f>'Feuille de travail - évaluateur'!B374</f>
        <v>12.4.2</v>
      </c>
      <c r="C374" s="67" t="str">
        <f>IF('Feuille de travail - évaluateur'!F374="Faible",1,"")</f>
        <v/>
      </c>
      <c r="D374" s="67" t="str">
        <f>IF('Feuille de travail - évaluateur'!F374="Moyen",1,"")</f>
        <v/>
      </c>
      <c r="E374" s="67" t="str">
        <f>IF('Feuille de travail - évaluateur'!F374="Élevé",1,"")</f>
        <v/>
      </c>
    </row>
    <row r="375" spans="1:5" x14ac:dyDescent="0.25">
      <c r="A375" s="60">
        <f>'Feuille de travail - évaluateur'!A375</f>
        <v>1217</v>
      </c>
      <c r="B375" s="61" t="str">
        <f>'Feuille de travail - évaluateur'!B375</f>
        <v>12.4.2</v>
      </c>
      <c r="C375" s="67" t="str">
        <f>IF('Feuille de travail - évaluateur'!F375="Faible",1,"")</f>
        <v/>
      </c>
      <c r="D375" s="67" t="str">
        <f>IF('Feuille de travail - évaluateur'!F375="Moyen",1,"")</f>
        <v/>
      </c>
      <c r="E375" s="67" t="str">
        <f>IF('Feuille de travail - évaluateur'!F375="Élevé",1,"")</f>
        <v/>
      </c>
    </row>
    <row r="376" spans="1:5" x14ac:dyDescent="0.25">
      <c r="A376" s="60"/>
      <c r="B376" s="61"/>
      <c r="C376" s="67" t="str">
        <f>IF('Feuille de travail - évaluateur'!F376="Faible",1,"")</f>
        <v/>
      </c>
      <c r="D376" s="67" t="str">
        <f>IF('Feuille de travail - évaluateur'!F376="Moyen",1,"")</f>
        <v/>
      </c>
      <c r="E376" s="67" t="str">
        <f>IF('Feuille de travail - évaluateur'!F376="Élevé",1,"")</f>
        <v/>
      </c>
    </row>
    <row r="377" spans="1:5" x14ac:dyDescent="0.25">
      <c r="C377"/>
    </row>
    <row r="378" spans="1:5" x14ac:dyDescent="0.25">
      <c r="C378"/>
    </row>
    <row r="379" spans="1:5" x14ac:dyDescent="0.25">
      <c r="C379"/>
    </row>
    <row r="380" spans="1:5" x14ac:dyDescent="0.25">
      <c r="C380"/>
    </row>
    <row r="381" spans="1:5" x14ac:dyDescent="0.25">
      <c r="C381"/>
    </row>
    <row r="382" spans="1:5" x14ac:dyDescent="0.25">
      <c r="C382"/>
    </row>
    <row r="383" spans="1:5" x14ac:dyDescent="0.25">
      <c r="C383"/>
    </row>
    <row r="384" spans="1:5" x14ac:dyDescent="0.25">
      <c r="C384"/>
    </row>
    <row r="385" spans="3:3" x14ac:dyDescent="0.25">
      <c r="C385"/>
    </row>
    <row r="386" spans="3:3" x14ac:dyDescent="0.25">
      <c r="C386"/>
    </row>
    <row r="387" spans="3:3" x14ac:dyDescent="0.25">
      <c r="C387"/>
    </row>
    <row r="388" spans="3:3" x14ac:dyDescent="0.25">
      <c r="C388"/>
    </row>
    <row r="389" spans="3:3" x14ac:dyDescent="0.25">
      <c r="C389"/>
    </row>
    <row r="390" spans="3:3" x14ac:dyDescent="0.25">
      <c r="C390"/>
    </row>
    <row r="391" spans="3:3" x14ac:dyDescent="0.25">
      <c r="C391"/>
    </row>
    <row r="392" spans="3:3" x14ac:dyDescent="0.25">
      <c r="C392"/>
    </row>
    <row r="393" spans="3:3" x14ac:dyDescent="0.25">
      <c r="C393"/>
    </row>
    <row r="394" spans="3:3" x14ac:dyDescent="0.25">
      <c r="C394"/>
    </row>
    <row r="395" spans="3:3" x14ac:dyDescent="0.25">
      <c r="C395"/>
    </row>
    <row r="396" spans="3:3" x14ac:dyDescent="0.25">
      <c r="C396"/>
    </row>
    <row r="397" spans="3:3" x14ac:dyDescent="0.25">
      <c r="C397"/>
    </row>
    <row r="398" spans="3:3" x14ac:dyDescent="0.25">
      <c r="C398"/>
    </row>
    <row r="399" spans="3:3" x14ac:dyDescent="0.25">
      <c r="C399"/>
    </row>
    <row r="400" spans="3:3" x14ac:dyDescent="0.25">
      <c r="C400"/>
    </row>
    <row r="401" spans="3:3" x14ac:dyDescent="0.25">
      <c r="C401"/>
    </row>
    <row r="402" spans="3:3" x14ac:dyDescent="0.25">
      <c r="C402"/>
    </row>
    <row r="403" spans="3:3" x14ac:dyDescent="0.25">
      <c r="C403"/>
    </row>
    <row r="404" spans="3:3" x14ac:dyDescent="0.25">
      <c r="C404"/>
    </row>
    <row r="405" spans="3:3" x14ac:dyDescent="0.25">
      <c r="C405"/>
    </row>
    <row r="406" spans="3:3" x14ac:dyDescent="0.25">
      <c r="C406"/>
    </row>
    <row r="407" spans="3:3" x14ac:dyDescent="0.25">
      <c r="C407"/>
    </row>
    <row r="408" spans="3:3" x14ac:dyDescent="0.25">
      <c r="C408"/>
    </row>
    <row r="409" spans="3:3" x14ac:dyDescent="0.25">
      <c r="C409"/>
    </row>
    <row r="410" spans="3:3" x14ac:dyDescent="0.25">
      <c r="C410"/>
    </row>
    <row r="411" spans="3:3" x14ac:dyDescent="0.25">
      <c r="C411"/>
    </row>
    <row r="412" spans="3:3" x14ac:dyDescent="0.25">
      <c r="C412"/>
    </row>
    <row r="413" spans="3:3" x14ac:dyDescent="0.25">
      <c r="C413"/>
    </row>
    <row r="414" spans="3:3" x14ac:dyDescent="0.25">
      <c r="C414"/>
    </row>
    <row r="415" spans="3:3" x14ac:dyDescent="0.25">
      <c r="C415"/>
    </row>
    <row r="416" spans="3:3" x14ac:dyDescent="0.25">
      <c r="C416"/>
    </row>
    <row r="417" spans="3:3" x14ac:dyDescent="0.25">
      <c r="C417"/>
    </row>
    <row r="418" spans="3:3" x14ac:dyDescent="0.25">
      <c r="C418"/>
    </row>
    <row r="419" spans="3:3" x14ac:dyDescent="0.25">
      <c r="C419"/>
    </row>
    <row r="420" spans="3:3" x14ac:dyDescent="0.25">
      <c r="C420"/>
    </row>
    <row r="421" spans="3:3" x14ac:dyDescent="0.25">
      <c r="C421"/>
    </row>
    <row r="422" spans="3:3" x14ac:dyDescent="0.25">
      <c r="C422"/>
    </row>
    <row r="423" spans="3:3" x14ac:dyDescent="0.25">
      <c r="C423"/>
    </row>
    <row r="424" spans="3:3" x14ac:dyDescent="0.25">
      <c r="C424"/>
    </row>
    <row r="425" spans="3:3" x14ac:dyDescent="0.25">
      <c r="C425"/>
    </row>
    <row r="426" spans="3:3" x14ac:dyDescent="0.25">
      <c r="C426"/>
    </row>
    <row r="427" spans="3:3" x14ac:dyDescent="0.25">
      <c r="C427"/>
    </row>
    <row r="428" spans="3:3" x14ac:dyDescent="0.25">
      <c r="C428"/>
    </row>
    <row r="429" spans="3:3" x14ac:dyDescent="0.25">
      <c r="C429"/>
    </row>
    <row r="430" spans="3:3" x14ac:dyDescent="0.25">
      <c r="C430"/>
    </row>
    <row r="431" spans="3:3" x14ac:dyDescent="0.25">
      <c r="C431"/>
    </row>
    <row r="432" spans="3:3" x14ac:dyDescent="0.25">
      <c r="C432"/>
    </row>
    <row r="433" spans="3:3" x14ac:dyDescent="0.25">
      <c r="C433"/>
    </row>
    <row r="434" spans="3:3" x14ac:dyDescent="0.25">
      <c r="C434"/>
    </row>
    <row r="435" spans="3:3" x14ac:dyDescent="0.25">
      <c r="C435"/>
    </row>
    <row r="436" spans="3:3" x14ac:dyDescent="0.25">
      <c r="C436"/>
    </row>
    <row r="437" spans="3:3" x14ac:dyDescent="0.25">
      <c r="C437"/>
    </row>
    <row r="438" spans="3:3" x14ac:dyDescent="0.25">
      <c r="C438"/>
    </row>
    <row r="439" spans="3:3" x14ac:dyDescent="0.25">
      <c r="C439"/>
    </row>
    <row r="440" spans="3:3" x14ac:dyDescent="0.25">
      <c r="C440"/>
    </row>
    <row r="441" spans="3:3" x14ac:dyDescent="0.25">
      <c r="C441"/>
    </row>
    <row r="442" spans="3:3" x14ac:dyDescent="0.25">
      <c r="C442"/>
    </row>
    <row r="443" spans="3:3" x14ac:dyDescent="0.25">
      <c r="C443"/>
    </row>
    <row r="444" spans="3:3" x14ac:dyDescent="0.25">
      <c r="C444"/>
    </row>
    <row r="445" spans="3:3" x14ac:dyDescent="0.25">
      <c r="C445"/>
    </row>
    <row r="446" spans="3:3" x14ac:dyDescent="0.25">
      <c r="C446"/>
    </row>
    <row r="447" spans="3:3" x14ac:dyDescent="0.25">
      <c r="C447"/>
    </row>
    <row r="448" spans="3:3" x14ac:dyDescent="0.25">
      <c r="C448"/>
    </row>
    <row r="449" spans="3:3" x14ac:dyDescent="0.25">
      <c r="C449"/>
    </row>
    <row r="450" spans="3:3" x14ac:dyDescent="0.25">
      <c r="C450"/>
    </row>
    <row r="451" spans="3:3" x14ac:dyDescent="0.25">
      <c r="C451"/>
    </row>
    <row r="452" spans="3:3" x14ac:dyDescent="0.25">
      <c r="C452"/>
    </row>
    <row r="453" spans="3:3" x14ac:dyDescent="0.25">
      <c r="C453"/>
    </row>
    <row r="454" spans="3:3" x14ac:dyDescent="0.25">
      <c r="C454"/>
    </row>
    <row r="455" spans="3:3" x14ac:dyDescent="0.25">
      <c r="C455"/>
    </row>
    <row r="456" spans="3:3" x14ac:dyDescent="0.25">
      <c r="C456"/>
    </row>
    <row r="457" spans="3:3" x14ac:dyDescent="0.25">
      <c r="C457"/>
    </row>
    <row r="458" spans="3:3" x14ac:dyDescent="0.25">
      <c r="C458"/>
    </row>
    <row r="459" spans="3:3" x14ac:dyDescent="0.25">
      <c r="C459"/>
    </row>
    <row r="460" spans="3:3" x14ac:dyDescent="0.25">
      <c r="C460"/>
    </row>
    <row r="461" spans="3:3" x14ac:dyDescent="0.25">
      <c r="C461"/>
    </row>
    <row r="462" spans="3:3" x14ac:dyDescent="0.25">
      <c r="C462"/>
    </row>
    <row r="463" spans="3:3" x14ac:dyDescent="0.25">
      <c r="C463"/>
    </row>
    <row r="464" spans="3:3" x14ac:dyDescent="0.25">
      <c r="C464"/>
    </row>
    <row r="465" spans="3:3" x14ac:dyDescent="0.25">
      <c r="C465"/>
    </row>
    <row r="466" spans="3:3" x14ac:dyDescent="0.25">
      <c r="C466"/>
    </row>
    <row r="467" spans="3:3" x14ac:dyDescent="0.25">
      <c r="C467"/>
    </row>
    <row r="468" spans="3:3" x14ac:dyDescent="0.25">
      <c r="C468"/>
    </row>
    <row r="469" spans="3:3" x14ac:dyDescent="0.25">
      <c r="C469"/>
    </row>
    <row r="470" spans="3:3" x14ac:dyDescent="0.25">
      <c r="C470"/>
    </row>
    <row r="471" spans="3:3" x14ac:dyDescent="0.25">
      <c r="C471"/>
    </row>
    <row r="472" spans="3:3" x14ac:dyDescent="0.25">
      <c r="C472"/>
    </row>
  </sheetData>
  <sheetProtection password="C790" sheet="1" objects="1" scenarios="1" formatCells="0"/>
  <pageMargins left="0.7" right="0.7" top="0.75" bottom="0.75" header="0.3" footer="0.3"/>
  <pageSetup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7"/>
  <sheetViews>
    <sheetView workbookViewId="0"/>
  </sheetViews>
  <sheetFormatPr defaultColWidth="11.42578125" defaultRowHeight="15" x14ac:dyDescent="0.25"/>
  <cols>
    <col min="1" max="1" width="10.42578125" customWidth="1"/>
    <col min="2" max="2" width="8.140625" bestFit="1" customWidth="1"/>
    <col min="3" max="6" width="11.42578125" customWidth="1"/>
    <col min="7" max="7" width="4.5703125" bestFit="1" customWidth="1"/>
  </cols>
  <sheetData>
    <row r="1" spans="1:2" x14ac:dyDescent="0.25">
      <c r="A1" t="s">
        <v>262</v>
      </c>
      <c r="B1">
        <v>1</v>
      </c>
    </row>
    <row r="2" spans="1:2" x14ac:dyDescent="0.25">
      <c r="A2" t="s">
        <v>263</v>
      </c>
      <c r="B2">
        <v>0.5</v>
      </c>
    </row>
    <row r="3" spans="1:2" x14ac:dyDescent="0.25">
      <c r="A3" t="s">
        <v>264</v>
      </c>
      <c r="B3">
        <v>0</v>
      </c>
    </row>
    <row r="10" spans="1:2" x14ac:dyDescent="0.25">
      <c r="B10" s="41" t="str">
        <f>IF('Secteurs posant problème'!G6="","",'Secteurs posant problème'!G6)</f>
        <v/>
      </c>
    </row>
    <row r="11" spans="1:2" x14ac:dyDescent="0.25">
      <c r="B11" s="41" t="str">
        <f>IF('Secteurs posant problème'!G11="","",'Secteurs posant problème'!G11)</f>
        <v/>
      </c>
    </row>
    <row r="12" spans="1:2" x14ac:dyDescent="0.25">
      <c r="B12" s="41" t="str">
        <f>IF('Secteurs posant problème'!G17="","",'Secteurs posant problème'!G17)</f>
        <v/>
      </c>
    </row>
    <row r="13" spans="1:2" x14ac:dyDescent="0.25">
      <c r="B13" s="41" t="str">
        <f>IF('Secteurs posant problème'!G24="","",'Secteurs posant problème'!G24)</f>
        <v/>
      </c>
    </row>
    <row r="14" spans="1:2" x14ac:dyDescent="0.25">
      <c r="B14" s="41" t="str">
        <f>IF('Secteurs posant problème'!G32="","",'Secteurs posant problème'!G32)</f>
        <v/>
      </c>
    </row>
    <row r="15" spans="1:2" x14ac:dyDescent="0.25">
      <c r="B15" s="41" t="str">
        <f>IF('Secteurs posant problème'!G36="","",'Secteurs posant problème'!G36)</f>
        <v/>
      </c>
    </row>
    <row r="16" spans="1:2" x14ac:dyDescent="0.25">
      <c r="B16" s="41" t="str">
        <f>IF('Secteurs posant problème'!G42="","",'Secteurs posant problème'!G42)</f>
        <v/>
      </c>
    </row>
    <row r="17" spans="1:6" x14ac:dyDescent="0.25">
      <c r="B17" s="41" t="str">
        <f>IF('Secteurs posant problème'!G48="","",'Secteurs posant problème'!G48)</f>
        <v/>
      </c>
    </row>
    <row r="18" spans="1:6" x14ac:dyDescent="0.25">
      <c r="B18" s="41" t="str">
        <f>IF('Secteurs posant problème'!G53="","",'Secteurs posant problème'!G53)</f>
        <v/>
      </c>
    </row>
    <row r="19" spans="1:6" x14ac:dyDescent="0.25">
      <c r="B19" s="41" t="str">
        <f>IF('Secteurs posant problème'!G59="","",'Secteurs posant problème'!G63)</f>
        <v/>
      </c>
    </row>
    <row r="20" spans="1:6" x14ac:dyDescent="0.25">
      <c r="B20" s="41" t="str">
        <f>IF('Secteurs posant problème'!G63="","",'Secteurs posant problème'!G63)</f>
        <v/>
      </c>
    </row>
    <row r="21" spans="1:6" x14ac:dyDescent="0.25">
      <c r="B21" s="41" t="str">
        <f>IF('Secteurs posant problème'!G68="","",'Secteurs posant problème'!G68)</f>
        <v/>
      </c>
    </row>
    <row r="22" spans="1:6" x14ac:dyDescent="0.25">
      <c r="A22" s="1"/>
      <c r="B22" s="1"/>
      <c r="C22" s="1"/>
      <c r="D22" s="1"/>
      <c r="E22" s="1"/>
      <c r="F22" s="1"/>
    </row>
    <row r="23" spans="1:6" x14ac:dyDescent="0.25">
      <c r="A23" s="1"/>
      <c r="B23" s="1"/>
      <c r="C23" s="1"/>
      <c r="D23" s="1"/>
      <c r="E23" s="1"/>
      <c r="F23" s="1"/>
    </row>
    <row r="24" spans="1:6" x14ac:dyDescent="0.25">
      <c r="A24" s="48"/>
      <c r="B24" s="41"/>
      <c r="C24" s="48"/>
      <c r="D24" s="48"/>
      <c r="E24" s="48"/>
      <c r="F24" s="48"/>
    </row>
    <row r="25" spans="1:6" x14ac:dyDescent="0.25">
      <c r="A25" s="48"/>
      <c r="B25" s="41"/>
      <c r="C25" s="48"/>
      <c r="D25" s="48"/>
      <c r="E25" s="48"/>
      <c r="F25" s="48"/>
    </row>
    <row r="26" spans="1:6" x14ac:dyDescent="0.25">
      <c r="A26" s="48"/>
      <c r="B26" s="41"/>
      <c r="C26" s="48"/>
      <c r="D26" s="48"/>
      <c r="E26" s="48"/>
      <c r="F26" s="48"/>
    </row>
    <row r="27" spans="1:6" ht="15" customHeight="1" x14ac:dyDescent="0.25">
      <c r="A27" s="49"/>
      <c r="B27" s="41"/>
      <c r="C27" s="49"/>
      <c r="D27" s="49"/>
      <c r="E27" s="49"/>
      <c r="F27" s="49"/>
    </row>
    <row r="28" spans="1:6" x14ac:dyDescent="0.25">
      <c r="A28" s="49"/>
      <c r="B28" s="41"/>
      <c r="C28" s="49"/>
      <c r="D28" s="49"/>
      <c r="E28" s="49"/>
      <c r="F28" s="49"/>
    </row>
    <row r="29" spans="1:6" x14ac:dyDescent="0.25">
      <c r="A29" s="49"/>
      <c r="B29" s="41"/>
      <c r="C29" s="49"/>
      <c r="D29" s="49"/>
      <c r="E29" s="49"/>
      <c r="F29" s="49"/>
    </row>
    <row r="30" spans="1:6" x14ac:dyDescent="0.25">
      <c r="A30" s="49"/>
      <c r="B30" s="41"/>
      <c r="C30" s="49"/>
      <c r="D30" s="49"/>
      <c r="E30" s="49"/>
      <c r="F30" s="49"/>
    </row>
    <row r="31" spans="1:6" x14ac:dyDescent="0.25">
      <c r="A31" s="50"/>
      <c r="B31" s="41"/>
      <c r="C31" s="50"/>
      <c r="D31" s="50"/>
      <c r="E31" s="50"/>
      <c r="F31" s="50"/>
    </row>
    <row r="32" spans="1:6" x14ac:dyDescent="0.25">
      <c r="A32" s="50"/>
      <c r="B32" s="41"/>
      <c r="C32" s="50"/>
      <c r="D32" s="50"/>
      <c r="E32" s="50"/>
      <c r="F32" s="50"/>
    </row>
    <row r="33" spans="1:6" x14ac:dyDescent="0.25">
      <c r="A33" s="50"/>
      <c r="B33" s="41"/>
      <c r="C33" s="50"/>
      <c r="D33" s="50"/>
      <c r="E33" s="50"/>
      <c r="F33" s="50"/>
    </row>
    <row r="34" spans="1:6" x14ac:dyDescent="0.25">
      <c r="A34" s="49"/>
      <c r="B34" s="41"/>
      <c r="C34" s="49"/>
      <c r="D34" s="49"/>
      <c r="E34" s="49"/>
      <c r="F34" s="49"/>
    </row>
    <row r="35" spans="1:6" x14ac:dyDescent="0.25">
      <c r="A35" s="49"/>
      <c r="B35" s="41"/>
      <c r="C35" s="49"/>
      <c r="D35" s="49"/>
      <c r="E35" s="49"/>
      <c r="F35" s="49"/>
    </row>
    <row r="36" spans="1:6" x14ac:dyDescent="0.25">
      <c r="A36" s="1"/>
      <c r="B36" s="1"/>
      <c r="C36" s="1"/>
      <c r="D36" s="1"/>
      <c r="E36" s="1"/>
      <c r="F36" s="1"/>
    </row>
    <row r="37" spans="1:6" x14ac:dyDescent="0.25">
      <c r="A37" s="1"/>
      <c r="B37" s="1"/>
      <c r="C37" s="1"/>
      <c r="D37" s="1"/>
      <c r="E37" s="1"/>
      <c r="F37" s="1"/>
    </row>
  </sheetData>
  <sheetProtection password="C79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11.425781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Page titre</vt:lpstr>
      <vt:lpstr>Directives</vt:lpstr>
      <vt:lpstr>Feuille de travail - évaluateur</vt:lpstr>
      <vt:lpstr>Résultats à risque élevé</vt:lpstr>
      <vt:lpstr>Secteurs posant problème</vt:lpstr>
      <vt:lpstr>Ranking of Risk Scoring</vt:lpstr>
      <vt:lpstr>Risk</vt:lpstr>
      <vt:lpstr>Feuil1</vt:lpstr>
      <vt:lpstr>Feuil2</vt:lpstr>
      <vt:lpstr>'Feuille de travail - évaluateur'!_Toc223153538</vt:lpstr>
      <vt:lpstr>'Feuille de travail - évaluateur'!_Toc224211575</vt:lpstr>
      <vt:lpstr>'Feuille de travail - évaluateur'!Print_Area</vt:lpstr>
      <vt:lpstr>'Feuille de travail - évaluateur'!Print_Titles</vt:lpstr>
      <vt:lpstr>'Résultats à risque élevé'!Print_Titles</vt:lpstr>
      <vt:lpstr>'Secteurs posant problème'!Print_Titles</vt:lpstr>
    </vt:vector>
  </TitlesOfParts>
  <Company>Passport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Francis Felber Charbonneau</dc:creator>
  <cp:lastModifiedBy>Leo Flower</cp:lastModifiedBy>
  <cp:lastPrinted>2010-02-18T13:22:35Z</cp:lastPrinted>
  <dcterms:created xsi:type="dcterms:W3CDTF">2009-10-21T17:53:00Z</dcterms:created>
  <dcterms:modified xsi:type="dcterms:W3CDTF">2017-08-02T22:09:00Z</dcterms:modified>
</cp:coreProperties>
</file>